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arolina Ramos\INSOR\PRESUPUESTO\EJECUCIONES\2019\12. DICIEMRBE\"/>
    </mc:Choice>
  </mc:AlternateContent>
  <bookViews>
    <workbookView xWindow="0" yWindow="0" windowWidth="28800" windowHeight="12000" activeTab="1"/>
  </bookViews>
  <sheets>
    <sheet name="Ejecución SIIF" sheetId="4" r:id="rId1"/>
    <sheet name="FUNCIONAMIENTO" sheetId="2" r:id="rId2"/>
    <sheet name="INVERSIÓN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22" i="2"/>
  <c r="F21" i="2"/>
  <c r="F19" i="2"/>
  <c r="F18" i="2"/>
  <c r="F17" i="2"/>
  <c r="F15" i="2"/>
  <c r="F14" i="2"/>
  <c r="F12" i="2"/>
  <c r="F11" i="2"/>
  <c r="F10" i="2"/>
  <c r="H24" i="2"/>
  <c r="E24" i="2"/>
  <c r="D24" i="2"/>
  <c r="F24" i="2" s="1"/>
  <c r="I23" i="2"/>
  <c r="G23" i="2"/>
  <c r="I22" i="2"/>
  <c r="G22" i="2"/>
  <c r="I21" i="2"/>
  <c r="G21" i="2"/>
  <c r="H20" i="2"/>
  <c r="E20" i="2"/>
  <c r="D20" i="2"/>
  <c r="F20" i="2" s="1"/>
  <c r="I19" i="2"/>
  <c r="G19" i="2"/>
  <c r="I18" i="2"/>
  <c r="G18" i="2"/>
  <c r="I17" i="2"/>
  <c r="G17" i="2"/>
  <c r="H16" i="2"/>
  <c r="E16" i="2"/>
  <c r="D16" i="2"/>
  <c r="F16" i="2" s="1"/>
  <c r="I15" i="2"/>
  <c r="G15" i="2"/>
  <c r="I14" i="2"/>
  <c r="G14" i="2"/>
  <c r="H13" i="2"/>
  <c r="E13" i="2"/>
  <c r="D13" i="2"/>
  <c r="F13" i="2" s="1"/>
  <c r="I12" i="2"/>
  <c r="G12" i="2"/>
  <c r="I11" i="2"/>
  <c r="G11" i="2"/>
  <c r="I10" i="2"/>
  <c r="G10" i="2"/>
  <c r="L23" i="1"/>
  <c r="I23" i="1"/>
  <c r="G23" i="1"/>
  <c r="F23" i="1"/>
  <c r="E23" i="1"/>
  <c r="H22" i="1"/>
  <c r="J22" i="1" s="1"/>
  <c r="H21" i="1"/>
  <c r="J21" i="1" s="1"/>
  <c r="H20" i="1"/>
  <c r="J20" i="1" s="1"/>
  <c r="H19" i="1"/>
  <c r="J19" i="1" s="1"/>
  <c r="H18" i="1"/>
  <c r="J18" i="1" s="1"/>
  <c r="L17" i="1"/>
  <c r="G17" i="1"/>
  <c r="F17" i="1"/>
  <c r="E17" i="1"/>
  <c r="I16" i="1"/>
  <c r="H16" i="1"/>
  <c r="J16" i="1" s="1"/>
  <c r="H15" i="1"/>
  <c r="M15" i="1" s="1"/>
  <c r="L14" i="1"/>
  <c r="G14" i="1"/>
  <c r="F14" i="1"/>
  <c r="E14" i="1"/>
  <c r="I13" i="1"/>
  <c r="I14" i="1" s="1"/>
  <c r="H13" i="1"/>
  <c r="M13" i="1" s="1"/>
  <c r="H12" i="1"/>
  <c r="J12" i="1" s="1"/>
  <c r="H11" i="1"/>
  <c r="J11" i="1" s="1"/>
  <c r="H10" i="1"/>
  <c r="J10" i="1" s="1"/>
  <c r="M11" i="1" l="1"/>
  <c r="K20" i="1"/>
  <c r="M20" i="1"/>
  <c r="E24" i="1"/>
  <c r="F24" i="1"/>
  <c r="G20" i="2"/>
  <c r="K12" i="1"/>
  <c r="G13" i="2"/>
  <c r="I13" i="2"/>
  <c r="K13" i="1"/>
  <c r="K16" i="1"/>
  <c r="K22" i="1"/>
  <c r="I20" i="2"/>
  <c r="G24" i="2"/>
  <c r="G24" i="1"/>
  <c r="D25" i="2"/>
  <c r="K18" i="1"/>
  <c r="K21" i="1"/>
  <c r="I16" i="2"/>
  <c r="K10" i="1"/>
  <c r="J13" i="1"/>
  <c r="M18" i="1"/>
  <c r="K11" i="1"/>
  <c r="K19" i="1"/>
  <c r="M22" i="1"/>
  <c r="I24" i="2"/>
  <c r="G16" i="2"/>
  <c r="E25" i="2"/>
  <c r="G25" i="2" s="1"/>
  <c r="H25" i="2"/>
  <c r="I25" i="2" s="1"/>
  <c r="M16" i="1"/>
  <c r="M12" i="1"/>
  <c r="M19" i="1"/>
  <c r="H23" i="1"/>
  <c r="M23" i="1" s="1"/>
  <c r="H14" i="1"/>
  <c r="M14" i="1" s="1"/>
  <c r="K15" i="1"/>
  <c r="M10" i="1"/>
  <c r="J15" i="1"/>
  <c r="M21" i="1"/>
  <c r="H17" i="1"/>
  <c r="L24" i="1"/>
  <c r="I17" i="1"/>
  <c r="I24" i="1" s="1"/>
  <c r="K14" i="1" l="1"/>
  <c r="J17" i="1"/>
  <c r="F25" i="2"/>
  <c r="M17" i="1"/>
  <c r="H24" i="1"/>
  <c r="J24" i="1" s="1"/>
  <c r="J14" i="1"/>
  <c r="K17" i="1"/>
  <c r="J23" i="1"/>
  <c r="K23" i="1"/>
  <c r="M24" i="1" l="1"/>
  <c r="K24" i="1"/>
</calcChain>
</file>

<file path=xl/sharedStrings.xml><?xml version="1.0" encoding="utf-8"?>
<sst xmlns="http://schemas.openxmlformats.org/spreadsheetml/2006/main" count="568" uniqueCount="117">
  <si>
    <t/>
  </si>
  <si>
    <t>RUBRO</t>
  </si>
  <si>
    <t>REC</t>
  </si>
  <si>
    <t>DESCRIPCION</t>
  </si>
  <si>
    <t>APR. INICIAL</t>
  </si>
  <si>
    <t>APR. REDUCIDA</t>
  </si>
  <si>
    <t>APR BLOQUEADA</t>
  </si>
  <si>
    <t>APROP. FINAL</t>
  </si>
  <si>
    <t>COMPROMISO</t>
  </si>
  <si>
    <t>APROPIACIÓN DISPONIBLE</t>
  </si>
  <si>
    <t>%EJEC. COMPRO</t>
  </si>
  <si>
    <t>OBLIGACION</t>
  </si>
  <si>
    <t>%EJEC. OBLIGA</t>
  </si>
  <si>
    <t>C-2203-0700-4</t>
  </si>
  <si>
    <t>10</t>
  </si>
  <si>
    <t>IMPLEMENTACIÓN DE LAS HERRAMIENTAS TIC EN LA EDUCACIÓN FORMAL DE LAS PERSONAS SORDAS A NIVEL  NACIONAL</t>
  </si>
  <si>
    <t>20</t>
  </si>
  <si>
    <t>C-2203-0700-6</t>
  </si>
  <si>
    <t>GENERACIÓN DE ORIENTACIONES Y HERRAMIENTAS PARA PROMOVER EL GOCE EFECTIVO DE DERECHOS DE LA POBLACIÓN SORDA A NIVEL  NACIONAL</t>
  </si>
  <si>
    <t>SUBDIRECCIÓN DE PROMOCIÓN Y DESARROLLO</t>
  </si>
  <si>
    <t>C-2203-0700-5</t>
  </si>
  <si>
    <t>MEJORAMIENTO DE LA ATENCIÓN EDUCATIVA DE LA POBLACIÓN SORDA A NIVEL  NACIONAL</t>
  </si>
  <si>
    <t>SUBDIRECCIÓN GESTIÓN EDUCATIVA</t>
  </si>
  <si>
    <t>C-2299-0700-6</t>
  </si>
  <si>
    <t>MEJORAMIENTO DE LA INFRAESTRUCTURA FÍSICA Y TECNOLÓGICA PARA LA PRESTACIÓN DE SERVICIOS DEL INSOR EN EL TERRITORIO  NACIONAL</t>
  </si>
  <si>
    <t>C-2299-0700-7</t>
  </si>
  <si>
    <t>IMPLEMENTACIÓN DE UN MODELO DE MODERNIZACIÓN Y GESTIÓN PUBLICA EN EL INSOR EN  BOGOTÁ</t>
  </si>
  <si>
    <t>21</t>
  </si>
  <si>
    <t>SECRETARÍA GENERAL Y OFICINA DE PLANEACIÓN</t>
  </si>
  <si>
    <t>GRAN TOTAL</t>
  </si>
  <si>
    <t>CODIGO RUBRO</t>
  </si>
  <si>
    <t>APR. VIGENTE</t>
  </si>
  <si>
    <t>% EJEC. COMPRO</t>
  </si>
  <si>
    <t>% EJEC. OBLIG.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</si>
  <si>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</si>
  <si>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</si>
  <si>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</si>
  <si>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</si>
  <si>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</si>
  <si>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</si>
  <si>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GASTOS DE PERSONAL</t>
  </si>
  <si>
    <t>A-02-01</t>
  </si>
  <si>
    <t>ADQUISICIÓN DE ACTIVOS NO FINANCIEROS</t>
  </si>
  <si>
    <t>A-02-02</t>
  </si>
  <si>
    <t>ADQUISICIONES DIFERENTES DE ACTIVOS</t>
  </si>
  <si>
    <t>ADQUISICIÓN DE BIENES Y SERVICIOS</t>
  </si>
  <si>
    <t>A-03-04-02-001</t>
  </si>
  <si>
    <t>MESADAS PENSIONALES (DE PENSIONES)</t>
  </si>
  <si>
    <t>A-03-04-02-012</t>
  </si>
  <si>
    <t>INCAPACIDADES Y LICENCIAS DE MATERNIDAD Y PATERNIDAD (NO DE PENSIONES)</t>
  </si>
  <si>
    <t>A-03-10-01-002</t>
  </si>
  <si>
    <t>CONCILIACIONES</t>
  </si>
  <si>
    <t>TRANSFERENCIAS CORRIENTES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</si>
  <si>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</si>
  <si>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</si>
  <si>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</si>
  <si>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</si>
  <si>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</si>
  <si>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</si>
  <si>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GASTOS POR TRIBUTOS, MULTAS, SANCIONES E INTERESES DE MORA</t>
  </si>
  <si>
    <t>GASTOS DE FUNCIONAMIENTO</t>
  </si>
  <si>
    <t>Fuente: Sistema de Información Financiera - SIIF</t>
  </si>
  <si>
    <t xml:space="preserve">Elaboro: Oficina Asesora de Planeación y Sistemas </t>
  </si>
  <si>
    <t>Año Fiscal:</t>
  </si>
  <si>
    <t>Vigencia:</t>
  </si>
  <si>
    <t>Actual</t>
  </si>
  <si>
    <t>Periodo:</t>
  </si>
  <si>
    <t>Diciembre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</si>
  <si>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</si>
  <si>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</si>
  <si>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</si>
  <si>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</si>
  <si>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</si>
  <si>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</si>
  <si>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</si>
  <si>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</si>
  <si>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</si>
  <si>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</si>
  <si>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</si>
  <si>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</si>
  <si>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SIT</t>
  </si>
  <si>
    <t>APR. ADICIONADA</t>
  </si>
  <si>
    <t>CDP</t>
  </si>
  <si>
    <t>APR. DISPONIBLE</t>
  </si>
  <si>
    <t>ORDEN PAGO</t>
  </si>
  <si>
    <t>PAGOS</t>
  </si>
  <si>
    <t>22-09-00</t>
  </si>
  <si>
    <t>INSTITUTO NACIONAL PARA SORDOS (INSOR)</t>
  </si>
  <si>
    <t>A</t>
  </si>
  <si>
    <t>01</t>
  </si>
  <si>
    <t>Nación</t>
  </si>
  <si>
    <t>CSF</t>
  </si>
  <si>
    <t>02</t>
  </si>
  <si>
    <t>03</t>
  </si>
  <si>
    <t>04</t>
  </si>
  <si>
    <t>001</t>
  </si>
  <si>
    <t>012</t>
  </si>
  <si>
    <t>002</t>
  </si>
  <si>
    <t>11</t>
  </si>
  <si>
    <t>08</t>
  </si>
  <si>
    <t>A-08-02</t>
  </si>
  <si>
    <t>ESTAMPILLAS</t>
  </si>
  <si>
    <t>SSF</t>
  </si>
  <si>
    <t>A-08-05</t>
  </si>
  <si>
    <t>05</t>
  </si>
  <si>
    <t>MULTAS, SANCIONES E INTERESES DE MORA</t>
  </si>
  <si>
    <t>C</t>
  </si>
  <si>
    <t>2203</t>
  </si>
  <si>
    <t>0700</t>
  </si>
  <si>
    <t>4</t>
  </si>
  <si>
    <t>Propios</t>
  </si>
  <si>
    <t>5</t>
  </si>
  <si>
    <t>6</t>
  </si>
  <si>
    <t>2299</t>
  </si>
  <si>
    <t>7</t>
  </si>
  <si>
    <t>GASTOS DE INVERSIÓN</t>
  </si>
  <si>
    <t>EJECUCIÓN PRESUPUESTAL A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</si>
</sst>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b/>
      <sz val="16"/>
      <name val="Calibri"/>
      <family val="2"/>
      <scheme val="minor"/>
    </font>
    <font>
      <i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medium">
        <color auto="1"/>
      </right>
      <top/>
      <bottom style="thin">
        <color rgb="FFD3D3D3"/>
      </bottom>
      <diagonal/>
    </border>
    <border>
      <left style="medium">
        <color auto="1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auto="1"/>
      </right>
      <top style="thin">
        <color rgb="FFD3D3D3"/>
      </top>
      <bottom style="thin">
        <color rgb="FFD3D3D3"/>
      </bottom>
      <diagonal/>
    </border>
    <border>
      <left style="medium">
        <color auto="1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medium">
        <color auto="1"/>
      </right>
      <top style="thin">
        <color rgb="FFD3D3D3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rgb="FFD3D3D3"/>
      </right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60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43" fontId="4" fillId="0" borderId="3" xfId="1" applyFont="1" applyFill="1" applyBorder="1" applyAlignment="1">
      <alignment horizontal="right" vertical="center" wrapText="1" readingOrder="1"/>
    </xf>
    <xf numFmtId="9" fontId="4" fillId="0" borderId="3" xfId="2" applyFont="1" applyFill="1" applyBorder="1" applyAlignment="1">
      <alignment horizontal="center" vertical="center" wrapText="1" readingOrder="1"/>
    </xf>
    <xf numFmtId="9" fontId="4" fillId="0" borderId="4" xfId="2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vertical="center" wrapText="1" readingOrder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0" fontId="4" fillId="0" borderId="6" xfId="0" applyNumberFormat="1" applyFont="1" applyFill="1" applyBorder="1" applyAlignment="1">
      <alignment horizontal="left" vertical="center" wrapText="1" readingOrder="1"/>
    </xf>
    <xf numFmtId="43" fontId="4" fillId="0" borderId="6" xfId="1" applyFont="1" applyFill="1" applyBorder="1" applyAlignment="1">
      <alignment horizontal="right" vertical="center" wrapText="1" readingOrder="1"/>
    </xf>
    <xf numFmtId="9" fontId="4" fillId="0" borderId="6" xfId="2" applyFont="1" applyFill="1" applyBorder="1" applyAlignment="1">
      <alignment horizontal="center" vertical="center" wrapText="1" readingOrder="1"/>
    </xf>
    <xf numFmtId="9" fontId="4" fillId="0" borderId="7" xfId="2" applyFont="1" applyFill="1" applyBorder="1" applyAlignment="1">
      <alignment horizontal="center" vertical="center" wrapText="1" readingOrder="1"/>
    </xf>
    <xf numFmtId="0" fontId="4" fillId="0" borderId="8" xfId="0" applyNumberFormat="1" applyFont="1" applyFill="1" applyBorder="1" applyAlignment="1">
      <alignment vertical="center" wrapText="1" readingOrder="1"/>
    </xf>
    <xf numFmtId="0" fontId="4" fillId="0" borderId="9" xfId="0" applyNumberFormat="1" applyFont="1" applyFill="1" applyBorder="1" applyAlignment="1">
      <alignment horizontal="center" vertical="center" wrapText="1" readingOrder="1"/>
    </xf>
    <xf numFmtId="0" fontId="4" fillId="0" borderId="9" xfId="0" applyNumberFormat="1" applyFont="1" applyFill="1" applyBorder="1" applyAlignment="1">
      <alignment horizontal="left" vertical="center" wrapText="1" readingOrder="1"/>
    </xf>
    <xf numFmtId="43" fontId="4" fillId="0" borderId="9" xfId="1" applyFont="1" applyFill="1" applyBorder="1" applyAlignment="1">
      <alignment horizontal="right" vertical="center" wrapText="1" readingOrder="1"/>
    </xf>
    <xf numFmtId="9" fontId="4" fillId="0" borderId="9" xfId="2" applyFont="1" applyFill="1" applyBorder="1" applyAlignment="1">
      <alignment horizontal="center" vertical="center" wrapText="1" readingOrder="1"/>
    </xf>
    <xf numFmtId="9" fontId="4" fillId="0" borderId="10" xfId="2" applyFont="1" applyFill="1" applyBorder="1" applyAlignment="1">
      <alignment horizontal="center" vertical="center" wrapText="1" readingOrder="1"/>
    </xf>
    <xf numFmtId="43" fontId="5" fillId="3" borderId="12" xfId="1" applyFont="1" applyFill="1" applyBorder="1" applyAlignment="1">
      <alignment horizontal="right" vertical="center" wrapText="1" readingOrder="1"/>
    </xf>
    <xf numFmtId="9" fontId="5" fillId="3" borderId="12" xfId="2" applyFont="1" applyFill="1" applyBorder="1" applyAlignment="1">
      <alignment horizontal="center" vertical="center" wrapText="1" readingOrder="1"/>
    </xf>
    <xf numFmtId="9" fontId="5" fillId="3" borderId="13" xfId="2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43" fontId="6" fillId="0" borderId="0" xfId="0" applyNumberFormat="1" applyFont="1" applyFill="1" applyBorder="1"/>
    <xf numFmtId="43" fontId="5" fillId="3" borderId="15" xfId="1" applyFont="1" applyFill="1" applyBorder="1" applyAlignment="1">
      <alignment horizontal="right" vertical="center" wrapText="1" readingOrder="1"/>
    </xf>
    <xf numFmtId="9" fontId="5" fillId="3" borderId="15" xfId="2" applyFont="1" applyFill="1" applyBorder="1" applyAlignment="1">
      <alignment horizontal="center" vertical="center" wrapText="1" readingOrder="1"/>
    </xf>
    <xf numFmtId="9" fontId="5" fillId="3" borderId="16" xfId="2" applyFont="1" applyFill="1" applyBorder="1" applyAlignment="1">
      <alignment horizontal="center" vertical="center" wrapText="1" readingOrder="1"/>
    </xf>
    <xf numFmtId="43" fontId="7" fillId="2" borderId="1" xfId="1" applyFont="1" applyFill="1" applyBorder="1" applyAlignment="1">
      <alignment horizontal="right" vertical="center" wrapText="1" readingOrder="1"/>
    </xf>
    <xf numFmtId="9" fontId="7" fillId="2" borderId="1" xfId="2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right" vertical="center" wrapText="1" readingOrder="1"/>
    </xf>
    <xf numFmtId="9" fontId="4" fillId="4" borderId="12" xfId="2" applyFont="1" applyFill="1" applyBorder="1" applyAlignment="1">
      <alignment horizontal="center" vertical="center" wrapText="1" readingOrder="1"/>
    </xf>
    <xf numFmtId="9" fontId="4" fillId="4" borderId="13" xfId="2" applyFont="1" applyFill="1" applyBorder="1" applyAlignment="1">
      <alignment horizontal="center" vertical="center" wrapText="1" readingOrder="1"/>
    </xf>
    <xf numFmtId="9" fontId="4" fillId="4" borderId="15" xfId="2" applyFont="1" applyFill="1" applyBorder="1" applyAlignment="1">
      <alignment horizontal="center" vertical="center" wrapText="1" readingOrder="1"/>
    </xf>
    <xf numFmtId="9" fontId="4" fillId="4" borderId="16" xfId="2" applyFont="1" applyFill="1" applyBorder="1" applyAlignment="1">
      <alignment horizontal="center" vertical="center" wrapText="1" readingOrder="1"/>
    </xf>
    <xf numFmtId="9" fontId="8" fillId="2" borderId="1" xfId="2" applyFont="1" applyFill="1" applyBorder="1" applyAlignment="1">
      <alignment horizontal="center" vertical="center" wrapText="1" readingOrder="1"/>
    </xf>
    <xf numFmtId="43" fontId="4" fillId="4" borderId="12" xfId="1" applyFont="1" applyFill="1" applyBorder="1" applyAlignment="1">
      <alignment horizontal="right" vertical="center" wrapText="1" readingOrder="1"/>
    </xf>
    <xf numFmtId="43" fontId="4" fillId="4" borderId="15" xfId="1" applyFont="1" applyFill="1" applyBorder="1" applyAlignment="1">
      <alignment horizontal="right" vertical="center" wrapText="1" readingOrder="1"/>
    </xf>
    <xf numFmtId="43" fontId="8" fillId="2" borderId="1" xfId="1" applyFont="1" applyFill="1" applyBorder="1" applyAlignment="1">
      <alignment horizontal="right" vertical="center" wrapText="1" readingOrder="1"/>
    </xf>
    <xf numFmtId="0" fontId="4" fillId="4" borderId="11" xfId="0" applyNumberFormat="1" applyFont="1" applyFill="1" applyBorder="1" applyAlignment="1">
      <alignment horizontal="center" vertical="center" wrapText="1" readingOrder="1"/>
    </xf>
    <xf numFmtId="0" fontId="4" fillId="4" borderId="12" xfId="0" applyNumberFormat="1" applyFont="1" applyFill="1" applyBorder="1" applyAlignment="1">
      <alignment horizontal="center" vertical="center" wrapText="1" readingOrder="1"/>
    </xf>
    <xf numFmtId="0" fontId="4" fillId="4" borderId="14" xfId="0" applyNumberFormat="1" applyFont="1" applyFill="1" applyBorder="1" applyAlignment="1">
      <alignment horizontal="center" vertical="center" wrapText="1" readingOrder="1"/>
    </xf>
    <xf numFmtId="0" fontId="4" fillId="4" borderId="15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5" fillId="3" borderId="11" xfId="0" applyNumberFormat="1" applyFont="1" applyFill="1" applyBorder="1" applyAlignment="1">
      <alignment horizontal="center" vertical="center" wrapText="1" readingOrder="1"/>
    </xf>
    <xf numFmtId="0" fontId="5" fillId="3" borderId="12" xfId="0" applyNumberFormat="1" applyFont="1" applyFill="1" applyBorder="1" applyAlignment="1">
      <alignment horizontal="center" vertical="center" wrapText="1" readingOrder="1"/>
    </xf>
    <xf numFmtId="0" fontId="5" fillId="3" borderId="14" xfId="0" applyNumberFormat="1" applyFont="1" applyFill="1" applyBorder="1" applyAlignment="1">
      <alignment horizontal="center" vertical="center" wrapText="1" readingOrder="1"/>
    </xf>
    <xf numFmtId="0" fontId="5" fillId="3" borderId="15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3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2" fillId="0" borderId="6" xfId="0" applyNumberFormat="1" applyFont="1" applyFill="1" applyBorder="1" applyAlignment="1">
      <alignment horizontal="center" vertical="center" wrapText="1" readingOrder="1"/>
    </xf>
    <xf numFmtId="0" fontId="4" fillId="0" borderId="6" xfId="0" applyNumberFormat="1" applyFont="1" applyFill="1" applyBorder="1" applyAlignment="1">
      <alignment vertical="center" wrapText="1" readingOrder="1"/>
    </xf>
    <xf numFmtId="164" fontId="4" fillId="0" borderId="6" xfId="0" applyNumberFormat="1" applyFont="1" applyFill="1" applyBorder="1" applyAlignment="1">
      <alignment horizontal="right" vertical="center" wrapText="1" readingOrder="1"/>
    </xf>
    <xf numFmtId="0" fontId="2" fillId="0" borderId="6" xfId="0" applyNumberFormat="1" applyFont="1" applyFill="1" applyBorder="1" applyAlignment="1">
      <alignment horizontal="left" vertical="center" wrapText="1" readingOrder="1"/>
    </xf>
    <xf numFmtId="0" fontId="5" fillId="0" borderId="6" xfId="0" applyNumberFormat="1" applyFont="1" applyFill="1" applyBorder="1" applyAlignment="1">
      <alignment horizontal="right" vertical="center" wrapText="1" readingOrder="1"/>
    </xf>
    <xf numFmtId="0" fontId="11" fillId="0" borderId="17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95251</xdr:rowOff>
    </xdr:from>
    <xdr:to>
      <xdr:col>1</xdr:col>
      <xdr:colOff>1141758</xdr:colOff>
      <xdr:row>4</xdr:row>
      <xdr:rowOff>38101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1"/>
          <a:ext cx="1141758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1219200</xdr:colOff>
      <xdr:row>0</xdr:row>
      <xdr:rowOff>76200</xdr:rowOff>
    </xdr:from>
    <xdr:to>
      <xdr:col>2</xdr:col>
      <xdr:colOff>1672396</xdr:colOff>
      <xdr:row>4</xdr:row>
      <xdr:rowOff>85725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76200"/>
          <a:ext cx="189147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0</xdr:row>
      <xdr:rowOff>95251</xdr:rowOff>
    </xdr:from>
    <xdr:to>
      <xdr:col>2</xdr:col>
      <xdr:colOff>485774</xdr:colOff>
      <xdr:row>4</xdr:row>
      <xdr:rowOff>38101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95251"/>
          <a:ext cx="1247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85725</xdr:colOff>
      <xdr:row>0</xdr:row>
      <xdr:rowOff>19050</xdr:rowOff>
    </xdr:from>
    <xdr:to>
      <xdr:col>3</xdr:col>
      <xdr:colOff>1838325</xdr:colOff>
      <xdr:row>4</xdr:row>
      <xdr:rowOff>28575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050"/>
          <a:ext cx="1752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showGridLines="0" workbookViewId="0"/>
  </sheetViews>
  <sheetFormatPr baseColWidth="10" defaultRowHeight="15" x14ac:dyDescent="0.25"/>
  <cols>
    <col min="1" max="1" width="13.42578125" style="2" customWidth="1"/>
    <col min="2" max="2" width="27" style="2" customWidth="1"/>
    <col min="3" max="3" width="21.5703125" style="2" customWidth="1"/>
    <col min="4" max="11" width="5.42578125" style="2" customWidth="1"/>
    <col min="12" max="12" width="7" style="2" customWidth="1"/>
    <col min="13" max="13" width="9.5703125" style="2" customWidth="1"/>
    <col min="14" max="14" width="8" style="2" customWidth="1"/>
    <col min="15" max="15" width="9.5703125" style="2" customWidth="1"/>
    <col min="16" max="16" width="27.5703125" style="2" customWidth="1"/>
    <col min="17" max="27" width="18.85546875" style="2" customWidth="1"/>
    <col min="28" max="28" width="0" style="2" hidden="1" customWidth="1"/>
    <col min="29" max="29" width="6.42578125" style="2" customWidth="1"/>
    <col min="30" max="16384" width="11.42578125" style="2"/>
  </cols>
  <sheetData>
    <row r="1" spans="1:27" x14ac:dyDescent="0.25">
      <c r="A1" s="53" t="s">
        <v>63</v>
      </c>
      <c r="B1" s="53">
        <v>2019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</row>
    <row r="2" spans="1:27" x14ac:dyDescent="0.25">
      <c r="A2" s="53" t="s">
        <v>64</v>
      </c>
      <c r="B2" s="53" t="s">
        <v>65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</row>
    <row r="3" spans="1:27" x14ac:dyDescent="0.25">
      <c r="A3" s="53" t="s">
        <v>66</v>
      </c>
      <c r="B3" s="53" t="s">
        <v>67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</row>
    <row r="4" spans="1:27" ht="24" x14ac:dyDescent="0.25">
      <c r="A4" s="53" t="s">
        <v>68</v>
      </c>
      <c r="B4" s="53" t="s">
        <v>69</v>
      </c>
      <c r="C4" s="53" t="s">
        <v>1</v>
      </c>
      <c r="D4" s="53" t="s">
        <v>70</v>
      </c>
      <c r="E4" s="53" t="s">
        <v>71</v>
      </c>
      <c r="F4" s="53" t="s">
        <v>72</v>
      </c>
      <c r="G4" s="53" t="s">
        <v>73</v>
      </c>
      <c r="H4" s="53" t="s">
        <v>74</v>
      </c>
      <c r="I4" s="53" t="s">
        <v>75</v>
      </c>
      <c r="J4" s="53" t="s">
        <v>76</v>
      </c>
      <c r="K4" s="53" t="s">
        <v>77</v>
      </c>
      <c r="L4" s="53" t="s">
        <v>78</v>
      </c>
      <c r="M4" s="53" t="s">
        <v>79</v>
      </c>
      <c r="N4" s="53" t="s">
        <v>2</v>
      </c>
      <c r="O4" s="53" t="s">
        <v>80</v>
      </c>
      <c r="P4" s="53" t="s">
        <v>3</v>
      </c>
      <c r="Q4" s="53" t="s">
        <v>4</v>
      </c>
      <c r="R4" s="53" t="s">
        <v>81</v>
      </c>
      <c r="S4" s="53" t="s">
        <v>5</v>
      </c>
      <c r="T4" s="53" t="s">
        <v>31</v>
      </c>
      <c r="U4" s="53" t="s">
        <v>6</v>
      </c>
      <c r="V4" s="53" t="s">
        <v>82</v>
      </c>
      <c r="W4" s="53" t="s">
        <v>83</v>
      </c>
      <c r="X4" s="53" t="s">
        <v>8</v>
      </c>
      <c r="Y4" s="53" t="s">
        <v>11</v>
      </c>
      <c r="Z4" s="53" t="s">
        <v>84</v>
      </c>
      <c r="AA4" s="53" t="s">
        <v>85</v>
      </c>
    </row>
    <row r="5" spans="1:27" ht="22.5" x14ac:dyDescent="0.25">
      <c r="A5" s="11" t="s">
        <v>86</v>
      </c>
      <c r="B5" s="12" t="s">
        <v>87</v>
      </c>
      <c r="C5" s="54" t="s">
        <v>34</v>
      </c>
      <c r="D5" s="11" t="s">
        <v>88</v>
      </c>
      <c r="E5" s="11" t="s">
        <v>89</v>
      </c>
      <c r="F5" s="11" t="s">
        <v>89</v>
      </c>
      <c r="G5" s="11" t="s">
        <v>89</v>
      </c>
      <c r="H5" s="11"/>
      <c r="I5" s="11"/>
      <c r="J5" s="11"/>
      <c r="K5" s="11"/>
      <c r="L5" s="11"/>
      <c r="M5" s="11" t="s">
        <v>90</v>
      </c>
      <c r="N5" s="11" t="s">
        <v>14</v>
      </c>
      <c r="O5" s="11" t="s">
        <v>91</v>
      </c>
      <c r="P5" s="12" t="s">
        <v>35</v>
      </c>
      <c r="Q5" s="55">
        <v>3029000000</v>
      </c>
      <c r="R5" s="55">
        <v>6000000</v>
      </c>
      <c r="S5" s="55">
        <v>127315019</v>
      </c>
      <c r="T5" s="55">
        <v>2907684981</v>
      </c>
      <c r="U5" s="55">
        <v>0</v>
      </c>
      <c r="V5" s="55">
        <v>2904814423.25</v>
      </c>
      <c r="W5" s="55">
        <v>2870557.75</v>
      </c>
      <c r="X5" s="55">
        <v>2904814423.25</v>
      </c>
      <c r="Y5" s="55">
        <v>2899936245.25</v>
      </c>
      <c r="Z5" s="55">
        <v>2899936245.25</v>
      </c>
      <c r="AA5" s="55">
        <v>2899936245.25</v>
      </c>
    </row>
    <row r="6" spans="1:27" ht="22.5" x14ac:dyDescent="0.25">
      <c r="A6" s="11" t="s">
        <v>86</v>
      </c>
      <c r="B6" s="12" t="s">
        <v>87</v>
      </c>
      <c r="C6" s="54" t="s">
        <v>36</v>
      </c>
      <c r="D6" s="11" t="s">
        <v>88</v>
      </c>
      <c r="E6" s="11" t="s">
        <v>89</v>
      </c>
      <c r="F6" s="11" t="s">
        <v>89</v>
      </c>
      <c r="G6" s="11" t="s">
        <v>92</v>
      </c>
      <c r="H6" s="11"/>
      <c r="I6" s="11"/>
      <c r="J6" s="11"/>
      <c r="K6" s="11"/>
      <c r="L6" s="11"/>
      <c r="M6" s="11" t="s">
        <v>90</v>
      </c>
      <c r="N6" s="11" t="s">
        <v>14</v>
      </c>
      <c r="O6" s="11" t="s">
        <v>91</v>
      </c>
      <c r="P6" s="12" t="s">
        <v>37</v>
      </c>
      <c r="Q6" s="55">
        <v>1044000000</v>
      </c>
      <c r="R6" s="55">
        <v>0</v>
      </c>
      <c r="S6" s="55">
        <v>0</v>
      </c>
      <c r="T6" s="55">
        <v>1044000000</v>
      </c>
      <c r="U6" s="55">
        <v>0</v>
      </c>
      <c r="V6" s="55">
        <v>1032368688</v>
      </c>
      <c r="W6" s="55">
        <v>11631312</v>
      </c>
      <c r="X6" s="55">
        <v>1032368688</v>
      </c>
      <c r="Y6" s="55">
        <v>1031660866</v>
      </c>
      <c r="Z6" s="55">
        <v>1031660866</v>
      </c>
      <c r="AA6" s="55">
        <v>1031660866</v>
      </c>
    </row>
    <row r="7" spans="1:27" ht="33.75" x14ac:dyDescent="0.25">
      <c r="A7" s="11" t="s">
        <v>86</v>
      </c>
      <c r="B7" s="12" t="s">
        <v>87</v>
      </c>
      <c r="C7" s="54" t="s">
        <v>38</v>
      </c>
      <c r="D7" s="11" t="s">
        <v>88</v>
      </c>
      <c r="E7" s="11" t="s">
        <v>89</v>
      </c>
      <c r="F7" s="11" t="s">
        <v>89</v>
      </c>
      <c r="G7" s="11" t="s">
        <v>93</v>
      </c>
      <c r="H7" s="11"/>
      <c r="I7" s="11"/>
      <c r="J7" s="11"/>
      <c r="K7" s="11"/>
      <c r="L7" s="11"/>
      <c r="M7" s="11" t="s">
        <v>90</v>
      </c>
      <c r="N7" s="11" t="s">
        <v>14</v>
      </c>
      <c r="O7" s="11" t="s">
        <v>91</v>
      </c>
      <c r="P7" s="12" t="s">
        <v>39</v>
      </c>
      <c r="Q7" s="55">
        <v>293000000</v>
      </c>
      <c r="R7" s="55">
        <v>131702649</v>
      </c>
      <c r="S7" s="55">
        <v>0</v>
      </c>
      <c r="T7" s="55">
        <v>424702649</v>
      </c>
      <c r="U7" s="55">
        <v>0</v>
      </c>
      <c r="V7" s="55">
        <v>424702649</v>
      </c>
      <c r="W7" s="55">
        <v>0</v>
      </c>
      <c r="X7" s="55">
        <v>424702649</v>
      </c>
      <c r="Y7" s="55">
        <v>420786304</v>
      </c>
      <c r="Z7" s="55">
        <v>420786304</v>
      </c>
      <c r="AA7" s="55">
        <v>420786304</v>
      </c>
    </row>
    <row r="8" spans="1:27" ht="22.5" x14ac:dyDescent="0.25">
      <c r="A8" s="11" t="s">
        <v>86</v>
      </c>
      <c r="B8" s="12" t="s">
        <v>87</v>
      </c>
      <c r="C8" s="54" t="s">
        <v>41</v>
      </c>
      <c r="D8" s="11" t="s">
        <v>88</v>
      </c>
      <c r="E8" s="11" t="s">
        <v>92</v>
      </c>
      <c r="F8" s="11" t="s">
        <v>89</v>
      </c>
      <c r="G8" s="11"/>
      <c r="H8" s="11"/>
      <c r="I8" s="11"/>
      <c r="J8" s="11"/>
      <c r="K8" s="11"/>
      <c r="L8" s="11"/>
      <c r="M8" s="11" t="s">
        <v>90</v>
      </c>
      <c r="N8" s="11" t="s">
        <v>14</v>
      </c>
      <c r="O8" s="11" t="s">
        <v>91</v>
      </c>
      <c r="P8" s="12" t="s">
        <v>42</v>
      </c>
      <c r="Q8" s="55">
        <v>9000000</v>
      </c>
      <c r="R8" s="55">
        <v>0</v>
      </c>
      <c r="S8" s="55">
        <v>0</v>
      </c>
      <c r="T8" s="55">
        <v>9000000</v>
      </c>
      <c r="U8" s="55">
        <v>0</v>
      </c>
      <c r="V8" s="55">
        <v>3175515.84</v>
      </c>
      <c r="W8" s="55">
        <v>5824484.1600000001</v>
      </c>
      <c r="X8" s="55">
        <v>3175515.84</v>
      </c>
      <c r="Y8" s="55">
        <v>0</v>
      </c>
      <c r="Z8" s="55">
        <v>0</v>
      </c>
      <c r="AA8" s="55">
        <v>0</v>
      </c>
    </row>
    <row r="9" spans="1:27" ht="22.5" x14ac:dyDescent="0.25">
      <c r="A9" s="11" t="s">
        <v>86</v>
      </c>
      <c r="B9" s="12" t="s">
        <v>87</v>
      </c>
      <c r="C9" s="54" t="s">
        <v>43</v>
      </c>
      <c r="D9" s="11" t="s">
        <v>88</v>
      </c>
      <c r="E9" s="11" t="s">
        <v>92</v>
      </c>
      <c r="F9" s="11" t="s">
        <v>92</v>
      </c>
      <c r="G9" s="11"/>
      <c r="H9" s="11"/>
      <c r="I9" s="11"/>
      <c r="J9" s="11"/>
      <c r="K9" s="11"/>
      <c r="L9" s="11"/>
      <c r="M9" s="11" t="s">
        <v>90</v>
      </c>
      <c r="N9" s="11" t="s">
        <v>14</v>
      </c>
      <c r="O9" s="11" t="s">
        <v>91</v>
      </c>
      <c r="P9" s="12" t="s">
        <v>44</v>
      </c>
      <c r="Q9" s="55">
        <v>638000000</v>
      </c>
      <c r="R9" s="55">
        <v>0</v>
      </c>
      <c r="S9" s="55">
        <v>0</v>
      </c>
      <c r="T9" s="55">
        <v>638000000</v>
      </c>
      <c r="U9" s="55">
        <v>0</v>
      </c>
      <c r="V9" s="55">
        <v>609694305.16999996</v>
      </c>
      <c r="W9" s="55">
        <v>28305694.829999998</v>
      </c>
      <c r="X9" s="55">
        <v>609694305.16999996</v>
      </c>
      <c r="Y9" s="55">
        <v>498731283.54000002</v>
      </c>
      <c r="Z9" s="55">
        <v>498731283.54000002</v>
      </c>
      <c r="AA9" s="55">
        <v>498731283.54000002</v>
      </c>
    </row>
    <row r="10" spans="1:27" ht="22.5" x14ac:dyDescent="0.25">
      <c r="A10" s="11" t="s">
        <v>86</v>
      </c>
      <c r="B10" s="12" t="s">
        <v>87</v>
      </c>
      <c r="C10" s="54" t="s">
        <v>46</v>
      </c>
      <c r="D10" s="11" t="s">
        <v>88</v>
      </c>
      <c r="E10" s="11" t="s">
        <v>93</v>
      </c>
      <c r="F10" s="11" t="s">
        <v>94</v>
      </c>
      <c r="G10" s="11" t="s">
        <v>92</v>
      </c>
      <c r="H10" s="11" t="s">
        <v>95</v>
      </c>
      <c r="I10" s="11"/>
      <c r="J10" s="11"/>
      <c r="K10" s="11"/>
      <c r="L10" s="11"/>
      <c r="M10" s="11" t="s">
        <v>90</v>
      </c>
      <c r="N10" s="11" t="s">
        <v>14</v>
      </c>
      <c r="O10" s="11" t="s">
        <v>91</v>
      </c>
      <c r="P10" s="12" t="s">
        <v>47</v>
      </c>
      <c r="Q10" s="55">
        <v>5000000</v>
      </c>
      <c r="R10" s="55">
        <v>0</v>
      </c>
      <c r="S10" s="55">
        <v>0</v>
      </c>
      <c r="T10" s="55">
        <v>5000000</v>
      </c>
      <c r="U10" s="55">
        <v>0</v>
      </c>
      <c r="V10" s="55">
        <v>0</v>
      </c>
      <c r="W10" s="55">
        <v>5000000</v>
      </c>
      <c r="X10" s="55">
        <v>0</v>
      </c>
      <c r="Y10" s="55">
        <v>0</v>
      </c>
      <c r="Z10" s="55">
        <v>0</v>
      </c>
      <c r="AA10" s="55">
        <v>0</v>
      </c>
    </row>
    <row r="11" spans="1:27" ht="33.75" x14ac:dyDescent="0.25">
      <c r="A11" s="11" t="s">
        <v>86</v>
      </c>
      <c r="B11" s="12" t="s">
        <v>87</v>
      </c>
      <c r="C11" s="54" t="s">
        <v>48</v>
      </c>
      <c r="D11" s="11" t="s">
        <v>88</v>
      </c>
      <c r="E11" s="11" t="s">
        <v>93</v>
      </c>
      <c r="F11" s="11" t="s">
        <v>94</v>
      </c>
      <c r="G11" s="11" t="s">
        <v>92</v>
      </c>
      <c r="H11" s="11" t="s">
        <v>96</v>
      </c>
      <c r="I11" s="11"/>
      <c r="J11" s="11"/>
      <c r="K11" s="11"/>
      <c r="L11" s="11"/>
      <c r="M11" s="11" t="s">
        <v>90</v>
      </c>
      <c r="N11" s="11" t="s">
        <v>14</v>
      </c>
      <c r="O11" s="11" t="s">
        <v>91</v>
      </c>
      <c r="P11" s="12" t="s">
        <v>49</v>
      </c>
      <c r="Q11" s="55">
        <v>11000000</v>
      </c>
      <c r="R11" s="55">
        <v>5612370</v>
      </c>
      <c r="S11" s="55">
        <v>0</v>
      </c>
      <c r="T11" s="55">
        <v>16612370</v>
      </c>
      <c r="U11" s="55">
        <v>0</v>
      </c>
      <c r="V11" s="55">
        <v>8677817</v>
      </c>
      <c r="W11" s="55">
        <v>7934553</v>
      </c>
      <c r="X11" s="55">
        <v>8677817</v>
      </c>
      <c r="Y11" s="55">
        <v>8677817</v>
      </c>
      <c r="Z11" s="55">
        <v>8677817</v>
      </c>
      <c r="AA11" s="55">
        <v>8677817</v>
      </c>
    </row>
    <row r="12" spans="1:27" ht="22.5" x14ac:dyDescent="0.25">
      <c r="A12" s="11" t="s">
        <v>86</v>
      </c>
      <c r="B12" s="12" t="s">
        <v>87</v>
      </c>
      <c r="C12" s="54" t="s">
        <v>50</v>
      </c>
      <c r="D12" s="11" t="s">
        <v>88</v>
      </c>
      <c r="E12" s="11" t="s">
        <v>93</v>
      </c>
      <c r="F12" s="11" t="s">
        <v>14</v>
      </c>
      <c r="G12" s="11" t="s">
        <v>89</v>
      </c>
      <c r="H12" s="11" t="s">
        <v>97</v>
      </c>
      <c r="I12" s="11"/>
      <c r="J12" s="11"/>
      <c r="K12" s="11"/>
      <c r="L12" s="11"/>
      <c r="M12" s="11" t="s">
        <v>90</v>
      </c>
      <c r="N12" s="11" t="s">
        <v>98</v>
      </c>
      <c r="O12" s="11" t="s">
        <v>91</v>
      </c>
      <c r="P12" s="12" t="s">
        <v>51</v>
      </c>
      <c r="Q12" s="55">
        <v>1000000</v>
      </c>
      <c r="R12" s="55">
        <v>0</v>
      </c>
      <c r="S12" s="55">
        <v>0</v>
      </c>
      <c r="T12" s="55">
        <v>1000000</v>
      </c>
      <c r="U12" s="55">
        <v>0</v>
      </c>
      <c r="V12" s="55">
        <v>0</v>
      </c>
      <c r="W12" s="55">
        <v>1000000</v>
      </c>
      <c r="X12" s="55">
        <v>0</v>
      </c>
      <c r="Y12" s="55">
        <v>0</v>
      </c>
      <c r="Z12" s="55">
        <v>0</v>
      </c>
      <c r="AA12" s="55">
        <v>0</v>
      </c>
    </row>
    <row r="13" spans="1:27" ht="22.5" x14ac:dyDescent="0.25">
      <c r="A13" s="11" t="s">
        <v>86</v>
      </c>
      <c r="B13" s="12" t="s">
        <v>87</v>
      </c>
      <c r="C13" s="54" t="s">
        <v>53</v>
      </c>
      <c r="D13" s="11" t="s">
        <v>88</v>
      </c>
      <c r="E13" s="11" t="s">
        <v>99</v>
      </c>
      <c r="F13" s="11" t="s">
        <v>89</v>
      </c>
      <c r="G13" s="11"/>
      <c r="H13" s="11"/>
      <c r="I13" s="11"/>
      <c r="J13" s="11"/>
      <c r="K13" s="11"/>
      <c r="L13" s="11"/>
      <c r="M13" s="11" t="s">
        <v>90</v>
      </c>
      <c r="N13" s="11" t="s">
        <v>14</v>
      </c>
      <c r="O13" s="11" t="s">
        <v>91</v>
      </c>
      <c r="P13" s="12" t="s">
        <v>54</v>
      </c>
      <c r="Q13" s="55">
        <v>53000000</v>
      </c>
      <c r="R13" s="55">
        <v>0</v>
      </c>
      <c r="S13" s="55">
        <v>3586400</v>
      </c>
      <c r="T13" s="55">
        <v>49413600</v>
      </c>
      <c r="U13" s="55">
        <v>0</v>
      </c>
      <c r="V13" s="55">
        <v>24671402</v>
      </c>
      <c r="W13" s="55">
        <v>24742198</v>
      </c>
      <c r="X13" s="55">
        <v>24671402</v>
      </c>
      <c r="Y13" s="55">
        <v>24671402</v>
      </c>
      <c r="Z13" s="55">
        <v>24671402</v>
      </c>
      <c r="AA13" s="55">
        <v>24671402</v>
      </c>
    </row>
    <row r="14" spans="1:27" ht="22.5" x14ac:dyDescent="0.25">
      <c r="A14" s="11" t="s">
        <v>86</v>
      </c>
      <c r="B14" s="12" t="s">
        <v>87</v>
      </c>
      <c r="C14" s="54" t="s">
        <v>100</v>
      </c>
      <c r="D14" s="11" t="s">
        <v>88</v>
      </c>
      <c r="E14" s="11" t="s">
        <v>99</v>
      </c>
      <c r="F14" s="11" t="s">
        <v>92</v>
      </c>
      <c r="G14" s="11"/>
      <c r="H14" s="11"/>
      <c r="I14" s="11"/>
      <c r="J14" s="11"/>
      <c r="K14" s="11"/>
      <c r="L14" s="11"/>
      <c r="M14" s="11" t="s">
        <v>90</v>
      </c>
      <c r="N14" s="11" t="s">
        <v>14</v>
      </c>
      <c r="O14" s="11" t="s">
        <v>91</v>
      </c>
      <c r="P14" s="12" t="s">
        <v>101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</row>
    <row r="15" spans="1:27" ht="22.5" x14ac:dyDescent="0.25">
      <c r="A15" s="11" t="s">
        <v>86</v>
      </c>
      <c r="B15" s="12" t="s">
        <v>87</v>
      </c>
      <c r="C15" s="54" t="s">
        <v>55</v>
      </c>
      <c r="D15" s="11" t="s">
        <v>88</v>
      </c>
      <c r="E15" s="11" t="s">
        <v>99</v>
      </c>
      <c r="F15" s="11" t="s">
        <v>93</v>
      </c>
      <c r="G15" s="11"/>
      <c r="H15" s="11"/>
      <c r="I15" s="11"/>
      <c r="J15" s="11"/>
      <c r="K15" s="11"/>
      <c r="L15" s="11"/>
      <c r="M15" s="11" t="s">
        <v>90</v>
      </c>
      <c r="N15" s="11" t="s">
        <v>14</v>
      </c>
      <c r="O15" s="11" t="s">
        <v>91</v>
      </c>
      <c r="P15" s="12" t="s">
        <v>56</v>
      </c>
      <c r="Q15" s="55">
        <v>57000</v>
      </c>
      <c r="R15" s="55">
        <v>0</v>
      </c>
      <c r="S15" s="55">
        <v>0</v>
      </c>
      <c r="T15" s="55">
        <v>57000</v>
      </c>
      <c r="U15" s="55">
        <v>0</v>
      </c>
      <c r="V15" s="55">
        <v>0</v>
      </c>
      <c r="W15" s="55">
        <v>57000</v>
      </c>
      <c r="X15" s="55">
        <v>0</v>
      </c>
      <c r="Y15" s="55">
        <v>0</v>
      </c>
      <c r="Z15" s="55">
        <v>0</v>
      </c>
      <c r="AA15" s="55">
        <v>0</v>
      </c>
    </row>
    <row r="16" spans="1:27" ht="22.5" x14ac:dyDescent="0.25">
      <c r="A16" s="11" t="s">
        <v>86</v>
      </c>
      <c r="B16" s="12" t="s">
        <v>87</v>
      </c>
      <c r="C16" s="54" t="s">
        <v>57</v>
      </c>
      <c r="D16" s="11" t="s">
        <v>88</v>
      </c>
      <c r="E16" s="11" t="s">
        <v>99</v>
      </c>
      <c r="F16" s="11" t="s">
        <v>94</v>
      </c>
      <c r="G16" s="11" t="s">
        <v>89</v>
      </c>
      <c r="H16" s="11"/>
      <c r="I16" s="11"/>
      <c r="J16" s="11"/>
      <c r="K16" s="11"/>
      <c r="L16" s="11"/>
      <c r="M16" s="11" t="s">
        <v>90</v>
      </c>
      <c r="N16" s="11" t="s">
        <v>14</v>
      </c>
      <c r="O16" s="11" t="s">
        <v>91</v>
      </c>
      <c r="P16" s="12" t="s">
        <v>58</v>
      </c>
      <c r="Q16" s="55">
        <v>0</v>
      </c>
      <c r="R16" s="55">
        <v>3586400</v>
      </c>
      <c r="S16" s="55">
        <v>3586400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</row>
    <row r="17" spans="1:27" ht="22.5" x14ac:dyDescent="0.25">
      <c r="A17" s="11" t="s">
        <v>86</v>
      </c>
      <c r="B17" s="12" t="s">
        <v>87</v>
      </c>
      <c r="C17" s="54" t="s">
        <v>57</v>
      </c>
      <c r="D17" s="11" t="s">
        <v>88</v>
      </c>
      <c r="E17" s="11" t="s">
        <v>99</v>
      </c>
      <c r="F17" s="11" t="s">
        <v>94</v>
      </c>
      <c r="G17" s="11" t="s">
        <v>89</v>
      </c>
      <c r="H17" s="11"/>
      <c r="I17" s="11"/>
      <c r="J17" s="11"/>
      <c r="K17" s="11"/>
      <c r="L17" s="11"/>
      <c r="M17" s="11" t="s">
        <v>90</v>
      </c>
      <c r="N17" s="11" t="s">
        <v>14</v>
      </c>
      <c r="O17" s="11" t="s">
        <v>102</v>
      </c>
      <c r="P17" s="12" t="s">
        <v>58</v>
      </c>
      <c r="Q17" s="55">
        <v>0</v>
      </c>
      <c r="R17" s="55">
        <v>3586400</v>
      </c>
      <c r="S17" s="55">
        <v>0</v>
      </c>
      <c r="T17" s="55">
        <v>3586400</v>
      </c>
      <c r="U17" s="55">
        <v>0</v>
      </c>
      <c r="V17" s="55">
        <v>3586400</v>
      </c>
      <c r="W17" s="55">
        <v>0</v>
      </c>
      <c r="X17" s="55">
        <v>3586400</v>
      </c>
      <c r="Y17" s="55">
        <v>3586400</v>
      </c>
      <c r="Z17" s="55">
        <v>3586400</v>
      </c>
      <c r="AA17" s="55">
        <v>3586400</v>
      </c>
    </row>
    <row r="18" spans="1:27" ht="22.5" x14ac:dyDescent="0.25">
      <c r="A18" s="11" t="s">
        <v>86</v>
      </c>
      <c r="B18" s="12" t="s">
        <v>87</v>
      </c>
      <c r="C18" s="54" t="s">
        <v>57</v>
      </c>
      <c r="D18" s="11" t="s">
        <v>88</v>
      </c>
      <c r="E18" s="11" t="s">
        <v>99</v>
      </c>
      <c r="F18" s="11" t="s">
        <v>94</v>
      </c>
      <c r="G18" s="11" t="s">
        <v>89</v>
      </c>
      <c r="H18" s="11"/>
      <c r="I18" s="11"/>
      <c r="J18" s="11"/>
      <c r="K18" s="11"/>
      <c r="L18" s="11"/>
      <c r="M18" s="11" t="s">
        <v>90</v>
      </c>
      <c r="N18" s="11" t="s">
        <v>98</v>
      </c>
      <c r="O18" s="11" t="s">
        <v>102</v>
      </c>
      <c r="P18" s="12" t="s">
        <v>58</v>
      </c>
      <c r="Q18" s="55">
        <v>9000000</v>
      </c>
      <c r="R18" s="55">
        <v>0</v>
      </c>
      <c r="S18" s="55">
        <v>0</v>
      </c>
      <c r="T18" s="55">
        <v>9000000</v>
      </c>
      <c r="U18" s="55">
        <v>0</v>
      </c>
      <c r="V18" s="55">
        <v>9000000</v>
      </c>
      <c r="W18" s="55">
        <v>0</v>
      </c>
      <c r="X18" s="55">
        <v>9000000</v>
      </c>
      <c r="Y18" s="55">
        <v>9000000</v>
      </c>
      <c r="Z18" s="55">
        <v>9000000</v>
      </c>
      <c r="AA18" s="55">
        <v>9000000</v>
      </c>
    </row>
    <row r="19" spans="1:27" ht="22.5" x14ac:dyDescent="0.25">
      <c r="A19" s="11" t="s">
        <v>86</v>
      </c>
      <c r="B19" s="12" t="s">
        <v>87</v>
      </c>
      <c r="C19" s="54" t="s">
        <v>103</v>
      </c>
      <c r="D19" s="11" t="s">
        <v>88</v>
      </c>
      <c r="E19" s="11" t="s">
        <v>99</v>
      </c>
      <c r="F19" s="11" t="s">
        <v>104</v>
      </c>
      <c r="G19" s="11"/>
      <c r="H19" s="11"/>
      <c r="I19" s="11"/>
      <c r="J19" s="11"/>
      <c r="K19" s="11"/>
      <c r="L19" s="11"/>
      <c r="M19" s="11" t="s">
        <v>90</v>
      </c>
      <c r="N19" s="11" t="s">
        <v>14</v>
      </c>
      <c r="O19" s="11" t="s">
        <v>91</v>
      </c>
      <c r="P19" s="12" t="s">
        <v>105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</row>
    <row r="20" spans="1:27" ht="56.25" x14ac:dyDescent="0.25">
      <c r="A20" s="11" t="s">
        <v>86</v>
      </c>
      <c r="B20" s="12" t="s">
        <v>87</v>
      </c>
      <c r="C20" s="54" t="s">
        <v>13</v>
      </c>
      <c r="D20" s="11" t="s">
        <v>106</v>
      </c>
      <c r="E20" s="11" t="s">
        <v>107</v>
      </c>
      <c r="F20" s="11" t="s">
        <v>108</v>
      </c>
      <c r="G20" s="11" t="s">
        <v>109</v>
      </c>
      <c r="H20" s="11"/>
      <c r="I20" s="11"/>
      <c r="J20" s="11"/>
      <c r="K20" s="11"/>
      <c r="L20" s="11"/>
      <c r="M20" s="11" t="s">
        <v>90</v>
      </c>
      <c r="N20" s="11" t="s">
        <v>14</v>
      </c>
      <c r="O20" s="11" t="s">
        <v>91</v>
      </c>
      <c r="P20" s="12" t="s">
        <v>15</v>
      </c>
      <c r="Q20" s="55">
        <v>383099424</v>
      </c>
      <c r="R20" s="55">
        <v>0</v>
      </c>
      <c r="S20" s="55">
        <v>107728985</v>
      </c>
      <c r="T20" s="55">
        <v>275370439</v>
      </c>
      <c r="U20" s="55">
        <v>0</v>
      </c>
      <c r="V20" s="55">
        <v>275111935</v>
      </c>
      <c r="W20" s="55">
        <v>258504</v>
      </c>
      <c r="X20" s="55">
        <v>275111935</v>
      </c>
      <c r="Y20" s="55">
        <v>272446561</v>
      </c>
      <c r="Z20" s="55">
        <v>272446561</v>
      </c>
      <c r="AA20" s="55">
        <v>272446561</v>
      </c>
    </row>
    <row r="21" spans="1:27" ht="56.25" x14ac:dyDescent="0.25">
      <c r="A21" s="11" t="s">
        <v>86</v>
      </c>
      <c r="B21" s="12" t="s">
        <v>87</v>
      </c>
      <c r="C21" s="54" t="s">
        <v>13</v>
      </c>
      <c r="D21" s="11" t="s">
        <v>106</v>
      </c>
      <c r="E21" s="11" t="s">
        <v>107</v>
      </c>
      <c r="F21" s="11" t="s">
        <v>108</v>
      </c>
      <c r="G21" s="11" t="s">
        <v>109</v>
      </c>
      <c r="H21" s="11"/>
      <c r="I21" s="11"/>
      <c r="J21" s="11"/>
      <c r="K21" s="11"/>
      <c r="L21" s="11"/>
      <c r="M21" s="11" t="s">
        <v>110</v>
      </c>
      <c r="N21" s="11" t="s">
        <v>16</v>
      </c>
      <c r="O21" s="11" t="s">
        <v>91</v>
      </c>
      <c r="P21" s="12" t="s">
        <v>15</v>
      </c>
      <c r="Q21" s="55">
        <v>88845914</v>
      </c>
      <c r="R21" s="55">
        <v>0</v>
      </c>
      <c r="S21" s="55">
        <v>33885743</v>
      </c>
      <c r="T21" s="55">
        <v>54960171</v>
      </c>
      <c r="U21" s="55">
        <v>0</v>
      </c>
      <c r="V21" s="55">
        <v>54352275</v>
      </c>
      <c r="W21" s="55">
        <v>607896</v>
      </c>
      <c r="X21" s="55">
        <v>54352275</v>
      </c>
      <c r="Y21" s="55">
        <v>51110156</v>
      </c>
      <c r="Z21" s="55">
        <v>51110156</v>
      </c>
      <c r="AA21" s="55">
        <v>51110156</v>
      </c>
    </row>
    <row r="22" spans="1:27" ht="45" x14ac:dyDescent="0.25">
      <c r="A22" s="11" t="s">
        <v>86</v>
      </c>
      <c r="B22" s="12" t="s">
        <v>87</v>
      </c>
      <c r="C22" s="54" t="s">
        <v>20</v>
      </c>
      <c r="D22" s="11" t="s">
        <v>106</v>
      </c>
      <c r="E22" s="11" t="s">
        <v>107</v>
      </c>
      <c r="F22" s="11" t="s">
        <v>108</v>
      </c>
      <c r="G22" s="11" t="s">
        <v>111</v>
      </c>
      <c r="H22" s="11"/>
      <c r="I22" s="11"/>
      <c r="J22" s="11"/>
      <c r="K22" s="11"/>
      <c r="L22" s="11"/>
      <c r="M22" s="11" t="s">
        <v>90</v>
      </c>
      <c r="N22" s="11" t="s">
        <v>14</v>
      </c>
      <c r="O22" s="11" t="s">
        <v>91</v>
      </c>
      <c r="P22" s="12" t="s">
        <v>21</v>
      </c>
      <c r="Q22" s="55">
        <v>1004697890</v>
      </c>
      <c r="R22" s="55">
        <v>107728985</v>
      </c>
      <c r="S22" s="55">
        <v>0</v>
      </c>
      <c r="T22" s="55">
        <v>1112426875</v>
      </c>
      <c r="U22" s="55">
        <v>32000000</v>
      </c>
      <c r="V22" s="55">
        <v>1037975296</v>
      </c>
      <c r="W22" s="55">
        <v>42451579</v>
      </c>
      <c r="X22" s="55">
        <v>1037975296</v>
      </c>
      <c r="Y22" s="55">
        <v>887038241.39999998</v>
      </c>
      <c r="Z22" s="55">
        <v>887038241.39999998</v>
      </c>
      <c r="AA22" s="55">
        <v>887038241.39999998</v>
      </c>
    </row>
    <row r="23" spans="1:27" ht="45" x14ac:dyDescent="0.25">
      <c r="A23" s="11" t="s">
        <v>86</v>
      </c>
      <c r="B23" s="12" t="s">
        <v>87</v>
      </c>
      <c r="C23" s="54" t="s">
        <v>20</v>
      </c>
      <c r="D23" s="11" t="s">
        <v>106</v>
      </c>
      <c r="E23" s="11" t="s">
        <v>107</v>
      </c>
      <c r="F23" s="11" t="s">
        <v>108</v>
      </c>
      <c r="G23" s="11" t="s">
        <v>111</v>
      </c>
      <c r="H23" s="11"/>
      <c r="I23" s="11"/>
      <c r="J23" s="11"/>
      <c r="K23" s="11"/>
      <c r="L23" s="11"/>
      <c r="M23" s="11" t="s">
        <v>110</v>
      </c>
      <c r="N23" s="11" t="s">
        <v>16</v>
      </c>
      <c r="O23" s="11" t="s">
        <v>91</v>
      </c>
      <c r="P23" s="12" t="s">
        <v>21</v>
      </c>
      <c r="Q23" s="55">
        <v>624586775</v>
      </c>
      <c r="R23" s="55">
        <v>0</v>
      </c>
      <c r="S23" s="55">
        <v>197160119</v>
      </c>
      <c r="T23" s="55">
        <v>427426656</v>
      </c>
      <c r="U23" s="55">
        <v>25000000</v>
      </c>
      <c r="V23" s="55">
        <v>341672233.68000001</v>
      </c>
      <c r="W23" s="55">
        <v>60754422.32</v>
      </c>
      <c r="X23" s="55">
        <v>341672233.68000001</v>
      </c>
      <c r="Y23" s="55">
        <v>330928192.68000001</v>
      </c>
      <c r="Z23" s="55">
        <v>330928192.68000001</v>
      </c>
      <c r="AA23" s="55">
        <v>330928192.68000001</v>
      </c>
    </row>
    <row r="24" spans="1:27" ht="67.5" x14ac:dyDescent="0.25">
      <c r="A24" s="11" t="s">
        <v>86</v>
      </c>
      <c r="B24" s="12" t="s">
        <v>87</v>
      </c>
      <c r="C24" s="54" t="s">
        <v>17</v>
      </c>
      <c r="D24" s="11" t="s">
        <v>106</v>
      </c>
      <c r="E24" s="11" t="s">
        <v>107</v>
      </c>
      <c r="F24" s="11" t="s">
        <v>108</v>
      </c>
      <c r="G24" s="11" t="s">
        <v>112</v>
      </c>
      <c r="H24" s="11"/>
      <c r="I24" s="11"/>
      <c r="J24" s="11"/>
      <c r="K24" s="11"/>
      <c r="L24" s="11"/>
      <c r="M24" s="11" t="s">
        <v>90</v>
      </c>
      <c r="N24" s="11" t="s">
        <v>14</v>
      </c>
      <c r="O24" s="11" t="s">
        <v>91</v>
      </c>
      <c r="P24" s="12" t="s">
        <v>18</v>
      </c>
      <c r="Q24" s="55">
        <v>557923994</v>
      </c>
      <c r="R24" s="55">
        <v>0</v>
      </c>
      <c r="S24" s="55">
        <v>0</v>
      </c>
      <c r="T24" s="55">
        <v>557923994</v>
      </c>
      <c r="U24" s="55">
        <v>0</v>
      </c>
      <c r="V24" s="55">
        <v>555009377.60000002</v>
      </c>
      <c r="W24" s="55">
        <v>2914616.4</v>
      </c>
      <c r="X24" s="55">
        <v>555009377.60000002</v>
      </c>
      <c r="Y24" s="55">
        <v>487560973.13999999</v>
      </c>
      <c r="Z24" s="55">
        <v>487560973.13999999</v>
      </c>
      <c r="AA24" s="55">
        <v>487560973.13999999</v>
      </c>
    </row>
    <row r="25" spans="1:27" ht="67.5" x14ac:dyDescent="0.25">
      <c r="A25" s="11" t="s">
        <v>86</v>
      </c>
      <c r="B25" s="12" t="s">
        <v>87</v>
      </c>
      <c r="C25" s="54" t="s">
        <v>17</v>
      </c>
      <c r="D25" s="11" t="s">
        <v>106</v>
      </c>
      <c r="E25" s="11" t="s">
        <v>107</v>
      </c>
      <c r="F25" s="11" t="s">
        <v>108</v>
      </c>
      <c r="G25" s="11" t="s">
        <v>112</v>
      </c>
      <c r="H25" s="11"/>
      <c r="I25" s="11"/>
      <c r="J25" s="11"/>
      <c r="K25" s="11"/>
      <c r="L25" s="11"/>
      <c r="M25" s="11" t="s">
        <v>110</v>
      </c>
      <c r="N25" s="11" t="s">
        <v>16</v>
      </c>
      <c r="O25" s="11" t="s">
        <v>91</v>
      </c>
      <c r="P25" s="12" t="s">
        <v>18</v>
      </c>
      <c r="Q25" s="55">
        <v>424486033</v>
      </c>
      <c r="R25" s="55">
        <v>0</v>
      </c>
      <c r="S25" s="55">
        <v>63028559</v>
      </c>
      <c r="T25" s="55">
        <v>361457474</v>
      </c>
      <c r="U25" s="55">
        <v>25000000</v>
      </c>
      <c r="V25" s="55">
        <v>264189107</v>
      </c>
      <c r="W25" s="55">
        <v>72268367</v>
      </c>
      <c r="X25" s="55">
        <v>264189107</v>
      </c>
      <c r="Y25" s="55">
        <v>217532466</v>
      </c>
      <c r="Z25" s="55">
        <v>217532466</v>
      </c>
      <c r="AA25" s="55">
        <v>217532466</v>
      </c>
    </row>
    <row r="26" spans="1:27" ht="67.5" x14ac:dyDescent="0.25">
      <c r="A26" s="11" t="s">
        <v>86</v>
      </c>
      <c r="B26" s="12" t="s">
        <v>87</v>
      </c>
      <c r="C26" s="54" t="s">
        <v>23</v>
      </c>
      <c r="D26" s="11" t="s">
        <v>106</v>
      </c>
      <c r="E26" s="11" t="s">
        <v>113</v>
      </c>
      <c r="F26" s="11" t="s">
        <v>108</v>
      </c>
      <c r="G26" s="11" t="s">
        <v>112</v>
      </c>
      <c r="H26" s="11"/>
      <c r="I26" s="11"/>
      <c r="J26" s="11"/>
      <c r="K26" s="11"/>
      <c r="L26" s="11"/>
      <c r="M26" s="11" t="s">
        <v>90</v>
      </c>
      <c r="N26" s="11" t="s">
        <v>14</v>
      </c>
      <c r="O26" s="11" t="s">
        <v>91</v>
      </c>
      <c r="P26" s="12" t="s">
        <v>24</v>
      </c>
      <c r="Q26" s="55">
        <v>73978776</v>
      </c>
      <c r="R26" s="55">
        <v>0</v>
      </c>
      <c r="S26" s="55">
        <v>0</v>
      </c>
      <c r="T26" s="55">
        <v>73978776</v>
      </c>
      <c r="U26" s="55">
        <v>0</v>
      </c>
      <c r="V26" s="55">
        <v>73978776</v>
      </c>
      <c r="W26" s="55">
        <v>0</v>
      </c>
      <c r="X26" s="55">
        <v>73978776</v>
      </c>
      <c r="Y26" s="55">
        <v>56978776</v>
      </c>
      <c r="Z26" s="55">
        <v>56978776</v>
      </c>
      <c r="AA26" s="55">
        <v>56978776</v>
      </c>
    </row>
    <row r="27" spans="1:27" ht="67.5" x14ac:dyDescent="0.25">
      <c r="A27" s="11" t="s">
        <v>86</v>
      </c>
      <c r="B27" s="12" t="s">
        <v>87</v>
      </c>
      <c r="C27" s="54" t="s">
        <v>23</v>
      </c>
      <c r="D27" s="11" t="s">
        <v>106</v>
      </c>
      <c r="E27" s="11" t="s">
        <v>113</v>
      </c>
      <c r="F27" s="11" t="s">
        <v>108</v>
      </c>
      <c r="G27" s="11" t="s">
        <v>112</v>
      </c>
      <c r="H27" s="11"/>
      <c r="I27" s="11"/>
      <c r="J27" s="11"/>
      <c r="K27" s="11"/>
      <c r="L27" s="11"/>
      <c r="M27" s="11" t="s">
        <v>110</v>
      </c>
      <c r="N27" s="11" t="s">
        <v>16</v>
      </c>
      <c r="O27" s="11" t="s">
        <v>91</v>
      </c>
      <c r="P27" s="12" t="s">
        <v>24</v>
      </c>
      <c r="Q27" s="55">
        <v>49358841</v>
      </c>
      <c r="R27" s="55">
        <v>0</v>
      </c>
      <c r="S27" s="55">
        <v>38055773</v>
      </c>
      <c r="T27" s="55">
        <v>11303068</v>
      </c>
      <c r="U27" s="55">
        <v>0</v>
      </c>
      <c r="V27" s="55">
        <v>11303068</v>
      </c>
      <c r="W27" s="55">
        <v>0</v>
      </c>
      <c r="X27" s="55">
        <v>11303068</v>
      </c>
      <c r="Y27" s="55">
        <v>11303068</v>
      </c>
      <c r="Z27" s="55">
        <v>11303068</v>
      </c>
      <c r="AA27" s="55">
        <v>11303068</v>
      </c>
    </row>
    <row r="28" spans="1:27" ht="45" x14ac:dyDescent="0.25">
      <c r="A28" s="11" t="s">
        <v>86</v>
      </c>
      <c r="B28" s="12" t="s">
        <v>87</v>
      </c>
      <c r="C28" s="54" t="s">
        <v>25</v>
      </c>
      <c r="D28" s="11" t="s">
        <v>106</v>
      </c>
      <c r="E28" s="11" t="s">
        <v>113</v>
      </c>
      <c r="F28" s="11" t="s">
        <v>108</v>
      </c>
      <c r="G28" s="11" t="s">
        <v>114</v>
      </c>
      <c r="H28" s="11"/>
      <c r="I28" s="11"/>
      <c r="J28" s="11"/>
      <c r="K28" s="11"/>
      <c r="L28" s="11"/>
      <c r="M28" s="11" t="s">
        <v>90</v>
      </c>
      <c r="N28" s="11" t="s">
        <v>14</v>
      </c>
      <c r="O28" s="11" t="s">
        <v>91</v>
      </c>
      <c r="P28" s="12" t="s">
        <v>26</v>
      </c>
      <c r="Q28" s="55">
        <v>589003916</v>
      </c>
      <c r="R28" s="55">
        <v>0</v>
      </c>
      <c r="S28" s="55">
        <v>0</v>
      </c>
      <c r="T28" s="55">
        <v>589003916</v>
      </c>
      <c r="U28" s="55">
        <v>0</v>
      </c>
      <c r="V28" s="55">
        <v>585404870.40999997</v>
      </c>
      <c r="W28" s="55">
        <v>3599045.59</v>
      </c>
      <c r="X28" s="55">
        <v>585404870.40999997</v>
      </c>
      <c r="Y28" s="55">
        <v>522436514</v>
      </c>
      <c r="Z28" s="55">
        <v>522436514</v>
      </c>
      <c r="AA28" s="55">
        <v>522436514</v>
      </c>
    </row>
    <row r="29" spans="1:27" ht="45" x14ac:dyDescent="0.25">
      <c r="A29" s="11" t="s">
        <v>86</v>
      </c>
      <c r="B29" s="12" t="s">
        <v>87</v>
      </c>
      <c r="C29" s="54" t="s">
        <v>25</v>
      </c>
      <c r="D29" s="11" t="s">
        <v>106</v>
      </c>
      <c r="E29" s="11" t="s">
        <v>113</v>
      </c>
      <c r="F29" s="11" t="s">
        <v>108</v>
      </c>
      <c r="G29" s="11" t="s">
        <v>114</v>
      </c>
      <c r="H29" s="11"/>
      <c r="I29" s="11"/>
      <c r="J29" s="11"/>
      <c r="K29" s="11"/>
      <c r="L29" s="11"/>
      <c r="M29" s="11" t="s">
        <v>110</v>
      </c>
      <c r="N29" s="11" t="s">
        <v>16</v>
      </c>
      <c r="O29" s="11" t="s">
        <v>91</v>
      </c>
      <c r="P29" s="12" t="s">
        <v>26</v>
      </c>
      <c r="Q29" s="55">
        <v>105422437</v>
      </c>
      <c r="R29" s="55">
        <v>0</v>
      </c>
      <c r="S29" s="55">
        <v>89999104</v>
      </c>
      <c r="T29" s="55">
        <v>15423333</v>
      </c>
      <c r="U29" s="55">
        <v>0</v>
      </c>
      <c r="V29" s="55">
        <v>15423333</v>
      </c>
      <c r="W29" s="55">
        <v>0</v>
      </c>
      <c r="X29" s="55">
        <v>15423333</v>
      </c>
      <c r="Y29" s="55">
        <v>15000000</v>
      </c>
      <c r="Z29" s="55">
        <v>15000000</v>
      </c>
      <c r="AA29" s="55">
        <v>15000000</v>
      </c>
    </row>
    <row r="30" spans="1:27" ht="45" x14ac:dyDescent="0.25">
      <c r="A30" s="11" t="s">
        <v>86</v>
      </c>
      <c r="B30" s="12" t="s">
        <v>87</v>
      </c>
      <c r="C30" s="54" t="s">
        <v>25</v>
      </c>
      <c r="D30" s="11" t="s">
        <v>106</v>
      </c>
      <c r="E30" s="11" t="s">
        <v>113</v>
      </c>
      <c r="F30" s="11" t="s">
        <v>108</v>
      </c>
      <c r="G30" s="11" t="s">
        <v>114</v>
      </c>
      <c r="H30" s="11"/>
      <c r="I30" s="11"/>
      <c r="J30" s="11"/>
      <c r="K30" s="11"/>
      <c r="L30" s="11"/>
      <c r="M30" s="11" t="s">
        <v>110</v>
      </c>
      <c r="N30" s="11" t="s">
        <v>27</v>
      </c>
      <c r="O30" s="11" t="s">
        <v>91</v>
      </c>
      <c r="P30" s="12" t="s">
        <v>26</v>
      </c>
      <c r="Q30" s="55">
        <v>131500000</v>
      </c>
      <c r="R30" s="55">
        <v>0</v>
      </c>
      <c r="S30" s="55">
        <v>0</v>
      </c>
      <c r="T30" s="55">
        <v>131500000</v>
      </c>
      <c r="U30" s="55">
        <v>0</v>
      </c>
      <c r="V30" s="55">
        <v>130269986</v>
      </c>
      <c r="W30" s="55">
        <v>1230014</v>
      </c>
      <c r="X30" s="55">
        <v>130269986</v>
      </c>
      <c r="Y30" s="55">
        <v>111379986</v>
      </c>
      <c r="Z30" s="55">
        <v>111379986</v>
      </c>
      <c r="AA30" s="55">
        <v>111379986</v>
      </c>
    </row>
    <row r="31" spans="1:27" x14ac:dyDescent="0.25">
      <c r="A31" s="11" t="s">
        <v>0</v>
      </c>
      <c r="B31" s="12" t="s">
        <v>0</v>
      </c>
      <c r="C31" s="54" t="s">
        <v>0</v>
      </c>
      <c r="D31" s="11" t="s">
        <v>0</v>
      </c>
      <c r="E31" s="11" t="s">
        <v>0</v>
      </c>
      <c r="F31" s="11" t="s">
        <v>0</v>
      </c>
      <c r="G31" s="11" t="s">
        <v>0</v>
      </c>
      <c r="H31" s="11" t="s">
        <v>0</v>
      </c>
      <c r="I31" s="11" t="s">
        <v>0</v>
      </c>
      <c r="J31" s="11" t="s">
        <v>0</v>
      </c>
      <c r="K31" s="11" t="s">
        <v>0</v>
      </c>
      <c r="L31" s="11" t="s">
        <v>0</v>
      </c>
      <c r="M31" s="11" t="s">
        <v>0</v>
      </c>
      <c r="N31" s="11" t="s">
        <v>0</v>
      </c>
      <c r="O31" s="11" t="s">
        <v>0</v>
      </c>
      <c r="P31" s="12" t="s">
        <v>0</v>
      </c>
      <c r="Q31" s="55">
        <v>9124961000</v>
      </c>
      <c r="R31" s="55">
        <v>258216804</v>
      </c>
      <c r="S31" s="55">
        <v>664346102</v>
      </c>
      <c r="T31" s="55">
        <v>8718831702</v>
      </c>
      <c r="U31" s="55">
        <v>82000000</v>
      </c>
      <c r="V31" s="55">
        <v>8365381457.9499998</v>
      </c>
      <c r="W31" s="55">
        <v>271450244.05000001</v>
      </c>
      <c r="X31" s="55">
        <v>8365381457.9499998</v>
      </c>
      <c r="Y31" s="55">
        <v>7860765252.0100002</v>
      </c>
      <c r="Z31" s="55">
        <v>7860765252.0100002</v>
      </c>
      <c r="AA31" s="55">
        <v>7860765252.0100002</v>
      </c>
    </row>
    <row r="32" spans="1:27" x14ac:dyDescent="0.25">
      <c r="A32" s="11" t="s">
        <v>0</v>
      </c>
      <c r="B32" s="56" t="s">
        <v>0</v>
      </c>
      <c r="C32" s="54" t="s">
        <v>0</v>
      </c>
      <c r="D32" s="11" t="s">
        <v>0</v>
      </c>
      <c r="E32" s="11" t="s">
        <v>0</v>
      </c>
      <c r="F32" s="11" t="s">
        <v>0</v>
      </c>
      <c r="G32" s="11" t="s">
        <v>0</v>
      </c>
      <c r="H32" s="11" t="s">
        <v>0</v>
      </c>
      <c r="I32" s="11" t="s">
        <v>0</v>
      </c>
      <c r="J32" s="11" t="s">
        <v>0</v>
      </c>
      <c r="K32" s="11" t="s">
        <v>0</v>
      </c>
      <c r="L32" s="11" t="s">
        <v>0</v>
      </c>
      <c r="M32" s="11" t="s">
        <v>0</v>
      </c>
      <c r="N32" s="11" t="s">
        <v>0</v>
      </c>
      <c r="O32" s="11" t="s">
        <v>0</v>
      </c>
      <c r="P32" s="12" t="s">
        <v>0</v>
      </c>
      <c r="Q32" s="57" t="s">
        <v>0</v>
      </c>
      <c r="R32" s="57" t="s">
        <v>0</v>
      </c>
      <c r="S32" s="57" t="s">
        <v>0</v>
      </c>
      <c r="T32" s="57" t="s">
        <v>0</v>
      </c>
      <c r="U32" s="57" t="s">
        <v>0</v>
      </c>
      <c r="V32" s="57" t="s">
        <v>0</v>
      </c>
      <c r="W32" s="57" t="s">
        <v>0</v>
      </c>
      <c r="X32" s="57" t="s">
        <v>0</v>
      </c>
      <c r="Y32" s="57" t="s">
        <v>0</v>
      </c>
      <c r="Z32" s="57" t="s">
        <v>0</v>
      </c>
      <c r="AA32" s="57" t="s">
        <v>0</v>
      </c>
    </row>
    <row r="33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1.5703125" style="2" customWidth="1"/>
    <col min="2" max="2" width="21.5703125" style="2" customWidth="1"/>
    <col min="3" max="3" width="27.5703125" style="2" customWidth="1"/>
    <col min="4" max="5" width="18.28515625" style="2" bestFit="1" customWidth="1"/>
    <col min="6" max="6" width="18.28515625" style="2" customWidth="1"/>
    <col min="7" max="7" width="11.28515625" style="2" customWidth="1"/>
    <col min="8" max="8" width="18.28515625" style="2" bestFit="1" customWidth="1"/>
    <col min="9" max="9" width="10" style="2" customWidth="1"/>
    <col min="10" max="16384" width="11.42578125" style="2"/>
  </cols>
  <sheetData>
    <row r="1" spans="2:9" x14ac:dyDescent="0.25"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 t="s">
        <v>0</v>
      </c>
      <c r="I1" s="1"/>
    </row>
    <row r="2" spans="2:9" x14ac:dyDescent="0.25">
      <c r="B2" s="1" t="s">
        <v>0</v>
      </c>
      <c r="C2" s="1" t="s">
        <v>0</v>
      </c>
      <c r="D2" s="1" t="s">
        <v>0</v>
      </c>
      <c r="E2" s="1" t="s">
        <v>0</v>
      </c>
      <c r="F2" s="1"/>
      <c r="G2" s="1"/>
      <c r="H2" s="1" t="s">
        <v>0</v>
      </c>
      <c r="I2" s="1"/>
    </row>
    <row r="3" spans="2:9" x14ac:dyDescent="0.25">
      <c r="B3" s="1" t="s">
        <v>0</v>
      </c>
      <c r="C3" s="1" t="s">
        <v>0</v>
      </c>
      <c r="D3" s="1" t="s">
        <v>0</v>
      </c>
      <c r="E3" s="1" t="s">
        <v>0</v>
      </c>
      <c r="F3" s="1"/>
      <c r="G3" s="1"/>
      <c r="H3" s="1" t="s">
        <v>0</v>
      </c>
      <c r="I3" s="1"/>
    </row>
    <row r="4" spans="2:9" x14ac:dyDescent="0.25">
      <c r="B4" s="1"/>
      <c r="C4" s="1"/>
      <c r="D4" s="1"/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15.75" customHeight="1" x14ac:dyDescent="0.25">
      <c r="B6" s="51" t="s">
        <v>116</v>
      </c>
      <c r="C6" s="51"/>
      <c r="D6" s="51"/>
      <c r="E6" s="51"/>
      <c r="F6" s="51"/>
      <c r="G6" s="51"/>
      <c r="H6" s="51"/>
      <c r="I6" s="51"/>
    </row>
    <row r="7" spans="2:9" ht="15" customHeight="1" x14ac:dyDescent="0.25">
      <c r="B7" s="51" t="s">
        <v>60</v>
      </c>
      <c r="C7" s="51"/>
      <c r="D7" s="51"/>
      <c r="E7" s="51"/>
      <c r="F7" s="51"/>
      <c r="G7" s="51"/>
      <c r="H7" s="51"/>
      <c r="I7" s="51"/>
    </row>
    <row r="8" spans="2:9" ht="15.75" thickBot="1" x14ac:dyDescent="0.3">
      <c r="B8" s="1"/>
      <c r="C8" s="1"/>
      <c r="D8" s="1"/>
      <c r="E8" s="1"/>
      <c r="F8" s="1"/>
      <c r="G8" s="1"/>
      <c r="H8" s="1"/>
      <c r="I8" s="1"/>
    </row>
    <row r="9" spans="2:9" ht="24.75" thickBot="1" x14ac:dyDescent="0.3">
      <c r="B9" s="3" t="s">
        <v>30</v>
      </c>
      <c r="C9" s="3" t="s">
        <v>3</v>
      </c>
      <c r="D9" s="3" t="s">
        <v>31</v>
      </c>
      <c r="E9" s="3" t="s">
        <v>8</v>
      </c>
      <c r="F9" s="3" t="s">
        <v>9</v>
      </c>
      <c r="G9" s="3" t="s">
        <v>32</v>
      </c>
      <c r="H9" s="3" t="s">
        <v>11</v>
      </c>
      <c r="I9" s="3" t="s">
        <v>33</v>
      </c>
    </row>
    <row r="10" spans="2:9" ht="15" customHeight="1" x14ac:dyDescent="0.25">
      <c r="B10" s="4" t="s">
        <v>34</v>
      </c>
      <c r="C10" s="6" t="s">
        <v>35</v>
      </c>
      <c r="D10" s="7">
        <v>2907684981</v>
      </c>
      <c r="E10" s="7">
        <v>2904814423.25</v>
      </c>
      <c r="F10" s="7">
        <f>+D10-E10</f>
        <v>2870557.75</v>
      </c>
      <c r="G10" s="8">
        <f>+E10/D10</f>
        <v>0.99901276865659194</v>
      </c>
      <c r="H10" s="7">
        <v>2899936245.25</v>
      </c>
      <c r="I10" s="9">
        <f>+H10/D10</f>
        <v>0.9973350841646762</v>
      </c>
    </row>
    <row r="11" spans="2:9" ht="22.5" x14ac:dyDescent="0.25">
      <c r="B11" s="10" t="s">
        <v>36</v>
      </c>
      <c r="C11" s="12" t="s">
        <v>37</v>
      </c>
      <c r="D11" s="13">
        <v>1044000000</v>
      </c>
      <c r="E11" s="13">
        <v>1032368688</v>
      </c>
      <c r="F11" s="7">
        <f t="shared" ref="F11:F12" si="0">+D11-E11</f>
        <v>11631312</v>
      </c>
      <c r="G11" s="14">
        <f t="shared" ref="G11:G25" si="1">+E11/D11</f>
        <v>0.9888588965517241</v>
      </c>
      <c r="H11" s="13">
        <v>1031660866</v>
      </c>
      <c r="I11" s="15">
        <f t="shared" ref="I11:I25" si="2">+H11/D11</f>
        <v>0.98818090613026821</v>
      </c>
    </row>
    <row r="12" spans="2:9" ht="33.75" x14ac:dyDescent="0.25">
      <c r="B12" s="16" t="s">
        <v>38</v>
      </c>
      <c r="C12" s="18" t="s">
        <v>39</v>
      </c>
      <c r="D12" s="19">
        <v>424702649</v>
      </c>
      <c r="E12" s="19">
        <v>424702649</v>
      </c>
      <c r="F12" s="7">
        <f t="shared" si="0"/>
        <v>0</v>
      </c>
      <c r="G12" s="20">
        <f t="shared" si="1"/>
        <v>1</v>
      </c>
      <c r="H12" s="19">
        <v>420786304</v>
      </c>
      <c r="I12" s="21">
        <f t="shared" si="2"/>
        <v>0.99077861885434104</v>
      </c>
    </row>
    <row r="13" spans="2:9" x14ac:dyDescent="0.25">
      <c r="B13" s="41" t="s">
        <v>40</v>
      </c>
      <c r="C13" s="42"/>
      <c r="D13" s="38">
        <f t="shared" ref="D13:H13" si="3">SUM(D10:D12)</f>
        <v>4376387630</v>
      </c>
      <c r="E13" s="38">
        <f t="shared" si="3"/>
        <v>4361885760.25</v>
      </c>
      <c r="F13" s="38">
        <f t="shared" ref="F13:F25" si="4">+D13-E13</f>
        <v>14501869.75</v>
      </c>
      <c r="G13" s="33">
        <f t="shared" si="1"/>
        <v>0.99668633791700945</v>
      </c>
      <c r="H13" s="38">
        <f t="shared" si="3"/>
        <v>4352383415.25</v>
      </c>
      <c r="I13" s="34">
        <f t="shared" si="2"/>
        <v>0.99451506201474205</v>
      </c>
    </row>
    <row r="14" spans="2:9" ht="22.5" customHeight="1" x14ac:dyDescent="0.25">
      <c r="B14" s="4" t="s">
        <v>41</v>
      </c>
      <c r="C14" s="6" t="s">
        <v>42</v>
      </c>
      <c r="D14" s="7">
        <v>9000000</v>
      </c>
      <c r="E14" s="7">
        <v>3175515.84</v>
      </c>
      <c r="F14" s="7">
        <f t="shared" si="4"/>
        <v>5824484.1600000001</v>
      </c>
      <c r="G14" s="8">
        <f t="shared" si="1"/>
        <v>0.35283509333333329</v>
      </c>
      <c r="H14" s="7">
        <v>0</v>
      </c>
      <c r="I14" s="9">
        <f t="shared" si="2"/>
        <v>0</v>
      </c>
    </row>
    <row r="15" spans="2:9" ht="63.75" customHeight="1" x14ac:dyDescent="0.25">
      <c r="B15" s="16" t="s">
        <v>43</v>
      </c>
      <c r="C15" s="18" t="s">
        <v>44</v>
      </c>
      <c r="D15" s="19">
        <v>638000000</v>
      </c>
      <c r="E15" s="19">
        <v>609694305.16999996</v>
      </c>
      <c r="F15" s="7">
        <f t="shared" si="4"/>
        <v>28305694.830000043</v>
      </c>
      <c r="G15" s="20">
        <f t="shared" si="1"/>
        <v>0.95563370716300933</v>
      </c>
      <c r="H15" s="19">
        <v>498731283.54000002</v>
      </c>
      <c r="I15" s="21">
        <f t="shared" si="2"/>
        <v>0.7817104757680251</v>
      </c>
    </row>
    <row r="16" spans="2:9" x14ac:dyDescent="0.25">
      <c r="B16" s="41" t="s">
        <v>45</v>
      </c>
      <c r="C16" s="42"/>
      <c r="D16" s="38">
        <f t="shared" ref="D16:H16" si="5">SUM(D14:D15)</f>
        <v>647000000</v>
      </c>
      <c r="E16" s="38">
        <f t="shared" si="5"/>
        <v>612869821.00999999</v>
      </c>
      <c r="F16" s="38">
        <f t="shared" si="4"/>
        <v>34130178.99000001</v>
      </c>
      <c r="G16" s="33">
        <f t="shared" si="1"/>
        <v>0.94724856415765069</v>
      </c>
      <c r="H16" s="38">
        <f t="shared" si="5"/>
        <v>498731283.54000002</v>
      </c>
      <c r="I16" s="34">
        <f t="shared" si="2"/>
        <v>0.77083660516228747</v>
      </c>
    </row>
    <row r="17" spans="2:9" ht="22.5" x14ac:dyDescent="0.25">
      <c r="B17" s="4" t="s">
        <v>46</v>
      </c>
      <c r="C17" s="6" t="s">
        <v>47</v>
      </c>
      <c r="D17" s="7">
        <v>5000000</v>
      </c>
      <c r="E17" s="7">
        <v>0</v>
      </c>
      <c r="F17" s="7">
        <f t="shared" si="4"/>
        <v>5000000</v>
      </c>
      <c r="G17" s="8">
        <f t="shared" si="1"/>
        <v>0</v>
      </c>
      <c r="H17" s="7">
        <v>0</v>
      </c>
      <c r="I17" s="9">
        <f t="shared" si="2"/>
        <v>0</v>
      </c>
    </row>
    <row r="18" spans="2:9" ht="33.75" x14ac:dyDescent="0.25">
      <c r="B18" s="10" t="s">
        <v>48</v>
      </c>
      <c r="C18" s="12" t="s">
        <v>49</v>
      </c>
      <c r="D18" s="13">
        <v>16612370</v>
      </c>
      <c r="E18" s="13">
        <v>8677817</v>
      </c>
      <c r="F18" s="13">
        <f t="shared" si="4"/>
        <v>7934553</v>
      </c>
      <c r="G18" s="14">
        <f t="shared" si="1"/>
        <v>0.52237079959090726</v>
      </c>
      <c r="H18" s="13">
        <v>8677817</v>
      </c>
      <c r="I18" s="15">
        <f t="shared" si="2"/>
        <v>0.52237079959090726</v>
      </c>
    </row>
    <row r="19" spans="2:9" x14ac:dyDescent="0.25">
      <c r="B19" s="16" t="s">
        <v>50</v>
      </c>
      <c r="C19" s="18" t="s">
        <v>51</v>
      </c>
      <c r="D19" s="19">
        <v>1000000</v>
      </c>
      <c r="E19" s="19">
        <v>0</v>
      </c>
      <c r="F19" s="19">
        <f t="shared" si="4"/>
        <v>1000000</v>
      </c>
      <c r="G19" s="20">
        <f t="shared" si="1"/>
        <v>0</v>
      </c>
      <c r="H19" s="19">
        <v>0</v>
      </c>
      <c r="I19" s="21">
        <f t="shared" si="2"/>
        <v>0</v>
      </c>
    </row>
    <row r="20" spans="2:9" x14ac:dyDescent="0.25">
      <c r="B20" s="41" t="s">
        <v>52</v>
      </c>
      <c r="C20" s="42"/>
      <c r="D20" s="38">
        <f t="shared" ref="D20:H20" si="6">SUM(D17:D19)</f>
        <v>22612370</v>
      </c>
      <c r="E20" s="38">
        <f t="shared" si="6"/>
        <v>8677817</v>
      </c>
      <c r="F20" s="38">
        <f t="shared" si="4"/>
        <v>13934553</v>
      </c>
      <c r="G20" s="33">
        <f t="shared" si="1"/>
        <v>0.38376415209905024</v>
      </c>
      <c r="H20" s="38">
        <f t="shared" si="6"/>
        <v>8677817</v>
      </c>
      <c r="I20" s="34">
        <f t="shared" si="2"/>
        <v>0.38376415209905024</v>
      </c>
    </row>
    <row r="21" spans="2:9" ht="24" customHeight="1" x14ac:dyDescent="0.25">
      <c r="B21" s="4" t="s">
        <v>53</v>
      </c>
      <c r="C21" s="6" t="s">
        <v>54</v>
      </c>
      <c r="D21" s="7">
        <v>49413600</v>
      </c>
      <c r="E21" s="7">
        <v>24671402</v>
      </c>
      <c r="F21" s="7">
        <f t="shared" si="4"/>
        <v>24742198</v>
      </c>
      <c r="G21" s="8">
        <f t="shared" si="1"/>
        <v>0.49928363851247431</v>
      </c>
      <c r="H21" s="7">
        <v>24671402</v>
      </c>
      <c r="I21" s="9">
        <f t="shared" si="2"/>
        <v>0.49928363851247431</v>
      </c>
    </row>
    <row r="22" spans="2:9" ht="22.5" x14ac:dyDescent="0.25">
      <c r="B22" s="10" t="s">
        <v>55</v>
      </c>
      <c r="C22" s="12" t="s">
        <v>56</v>
      </c>
      <c r="D22" s="13">
        <v>57000</v>
      </c>
      <c r="E22" s="13">
        <v>0</v>
      </c>
      <c r="F22" s="13">
        <f t="shared" si="4"/>
        <v>57000</v>
      </c>
      <c r="G22" s="14">
        <f t="shared" si="1"/>
        <v>0</v>
      </c>
      <c r="H22" s="13">
        <v>0</v>
      </c>
      <c r="I22" s="15">
        <f t="shared" si="2"/>
        <v>0</v>
      </c>
    </row>
    <row r="23" spans="2:9" ht="22.5" x14ac:dyDescent="0.25">
      <c r="B23" s="16" t="s">
        <v>57</v>
      </c>
      <c r="C23" s="18" t="s">
        <v>58</v>
      </c>
      <c r="D23" s="19">
        <v>12586400</v>
      </c>
      <c r="E23" s="19">
        <v>12586400</v>
      </c>
      <c r="F23" s="19">
        <f t="shared" si="4"/>
        <v>0</v>
      </c>
      <c r="G23" s="20">
        <f t="shared" si="1"/>
        <v>1</v>
      </c>
      <c r="H23" s="19">
        <v>12586400</v>
      </c>
      <c r="I23" s="21">
        <f t="shared" si="2"/>
        <v>1</v>
      </c>
    </row>
    <row r="24" spans="2:9" ht="27" customHeight="1" thickBot="1" x14ac:dyDescent="0.3">
      <c r="B24" s="43" t="s">
        <v>59</v>
      </c>
      <c r="C24" s="44"/>
      <c r="D24" s="39">
        <f>SUM(D21:D23)</f>
        <v>62057000</v>
      </c>
      <c r="E24" s="39">
        <f>SUM(E21:E23)</f>
        <v>37257802</v>
      </c>
      <c r="F24" s="39">
        <f t="shared" si="4"/>
        <v>24799198</v>
      </c>
      <c r="G24" s="35">
        <f t="shared" si="1"/>
        <v>0.60038032776318551</v>
      </c>
      <c r="H24" s="39">
        <f>SUM(H21:H23)</f>
        <v>37257802</v>
      </c>
      <c r="I24" s="36">
        <f t="shared" si="2"/>
        <v>0.60038032776318551</v>
      </c>
    </row>
    <row r="25" spans="2:9" ht="16.5" thickBot="1" x14ac:dyDescent="0.3">
      <c r="B25" s="45" t="s">
        <v>29</v>
      </c>
      <c r="C25" s="45"/>
      <c r="D25" s="40">
        <f>+D13+D16+D20+D24</f>
        <v>5108057000</v>
      </c>
      <c r="E25" s="40">
        <f>+E13+E16+E20+E24</f>
        <v>5020691200.2600002</v>
      </c>
      <c r="F25" s="40">
        <f t="shared" si="4"/>
        <v>87365799.739999771</v>
      </c>
      <c r="G25" s="37">
        <f t="shared" si="1"/>
        <v>0.98289647125315949</v>
      </c>
      <c r="H25" s="40">
        <f>+H13+H16+H20+H24</f>
        <v>4897050317.79</v>
      </c>
      <c r="I25" s="37">
        <f t="shared" si="2"/>
        <v>0.95869140023104671</v>
      </c>
    </row>
    <row r="26" spans="2:9" x14ac:dyDescent="0.25">
      <c r="B26" s="52" t="s">
        <v>61</v>
      </c>
    </row>
    <row r="27" spans="2:9" x14ac:dyDescent="0.25">
      <c r="B27" s="52" t="s">
        <v>62</v>
      </c>
    </row>
  </sheetData>
  <mergeCells count="7">
    <mergeCell ref="B24:C24"/>
    <mergeCell ref="B25:C25"/>
    <mergeCell ref="B6:I6"/>
    <mergeCell ref="B7:I7"/>
    <mergeCell ref="B13:C13"/>
    <mergeCell ref="B16:C16"/>
    <mergeCell ref="B20:C2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workbookViewId="0">
      <selection activeCell="B9" sqref="B9"/>
    </sheetView>
  </sheetViews>
  <sheetFormatPr baseColWidth="10" defaultRowHeight="15" x14ac:dyDescent="0.25"/>
  <cols>
    <col min="1" max="1" width="4.42578125" style="2" customWidth="1"/>
    <col min="2" max="2" width="11.42578125" style="2" bestFit="1" customWidth="1"/>
    <col min="3" max="3" width="8" style="2" customWidth="1"/>
    <col min="4" max="4" width="50.28515625" style="2" customWidth="1"/>
    <col min="5" max="5" width="18.28515625" style="2" bestFit="1" customWidth="1"/>
    <col min="6" max="6" width="16.5703125" style="2" bestFit="1" customWidth="1"/>
    <col min="7" max="7" width="15.28515625" style="2" bestFit="1" customWidth="1"/>
    <col min="8" max="9" width="18.28515625" style="2" bestFit="1" customWidth="1"/>
    <col min="10" max="10" width="18.28515625" style="2" customWidth="1"/>
    <col min="11" max="11" width="9" style="2" customWidth="1"/>
    <col min="12" max="12" width="18.28515625" style="2" bestFit="1" customWidth="1"/>
    <col min="13" max="13" width="15.5703125" style="2" customWidth="1"/>
    <col min="14" max="15" width="14.140625" style="2" bestFit="1" customWidth="1"/>
    <col min="16" max="16384" width="11.42578125" style="2"/>
  </cols>
  <sheetData>
    <row r="1" spans="2:13" x14ac:dyDescent="0.25"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 t="s">
        <v>0</v>
      </c>
      <c r="I1" s="1"/>
    </row>
    <row r="2" spans="2:13" x14ac:dyDescent="0.25">
      <c r="B2" s="1" t="s">
        <v>0</v>
      </c>
      <c r="C2" s="1" t="s">
        <v>0</v>
      </c>
      <c r="D2" s="1" t="s">
        <v>0</v>
      </c>
      <c r="E2" s="1" t="s">
        <v>0</v>
      </c>
      <c r="F2" s="1"/>
      <c r="G2" s="1"/>
      <c r="H2" s="1" t="s">
        <v>0</v>
      </c>
      <c r="I2" s="1"/>
    </row>
    <row r="3" spans="2:13" x14ac:dyDescent="0.25">
      <c r="B3" s="1" t="s">
        <v>0</v>
      </c>
      <c r="C3" s="1" t="s">
        <v>0</v>
      </c>
      <c r="D3" s="1" t="s">
        <v>0</v>
      </c>
      <c r="E3" s="1" t="s">
        <v>0</v>
      </c>
      <c r="F3" s="1"/>
      <c r="G3" s="1"/>
      <c r="H3" s="1" t="s">
        <v>0</v>
      </c>
      <c r="I3" s="1"/>
    </row>
    <row r="4" spans="2:13" x14ac:dyDescent="0.25">
      <c r="B4" s="1"/>
      <c r="C4" s="1"/>
      <c r="D4" s="1"/>
      <c r="E4" s="1"/>
      <c r="F4" s="1"/>
      <c r="G4" s="1"/>
      <c r="H4" s="1"/>
      <c r="I4" s="1"/>
    </row>
    <row r="5" spans="2:13" x14ac:dyDescent="0.25">
      <c r="B5" s="1"/>
      <c r="C5" s="1"/>
      <c r="D5" s="1"/>
      <c r="E5" s="1"/>
      <c r="F5" s="1"/>
      <c r="G5" s="1"/>
      <c r="H5" s="1"/>
      <c r="I5" s="1"/>
    </row>
    <row r="6" spans="2:13" ht="15.75" customHeight="1" x14ac:dyDescent="0.25">
      <c r="B6" s="51" t="s">
        <v>116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2:13" ht="15" customHeight="1" x14ac:dyDescent="0.25">
      <c r="B7" s="51" t="s">
        <v>115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2:13" ht="15.75" thickBot="1" x14ac:dyDescent="0.3"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/>
      <c r="I8" s="1" t="s">
        <v>0</v>
      </c>
      <c r="J8" s="1"/>
      <c r="K8" s="1"/>
      <c r="L8" s="1" t="s">
        <v>0</v>
      </c>
      <c r="M8" s="1"/>
    </row>
    <row r="9" spans="2:13" ht="48.75" thickBot="1" x14ac:dyDescent="0.3"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</row>
    <row r="10" spans="2:13" ht="33.75" x14ac:dyDescent="0.25">
      <c r="B10" s="4" t="s">
        <v>13</v>
      </c>
      <c r="C10" s="5" t="s">
        <v>14</v>
      </c>
      <c r="D10" s="6" t="s">
        <v>15</v>
      </c>
      <c r="E10" s="7">
        <v>275370439</v>
      </c>
      <c r="F10" s="7">
        <v>0</v>
      </c>
      <c r="G10" s="7">
        <v>0</v>
      </c>
      <c r="H10" s="7">
        <f>+E10-F10-G10</f>
        <v>275370439</v>
      </c>
      <c r="I10" s="7">
        <v>275111935</v>
      </c>
      <c r="J10" s="7">
        <f>+H10-I10</f>
        <v>258504</v>
      </c>
      <c r="K10" s="8">
        <f>+I10/H10</f>
        <v>0.99906124999858825</v>
      </c>
      <c r="L10" s="7">
        <v>272446561</v>
      </c>
      <c r="M10" s="9">
        <f>+L10/H10</f>
        <v>0.98938201932415848</v>
      </c>
    </row>
    <row r="11" spans="2:13" ht="33.75" x14ac:dyDescent="0.25">
      <c r="B11" s="10" t="s">
        <v>13</v>
      </c>
      <c r="C11" s="11" t="s">
        <v>16</v>
      </c>
      <c r="D11" s="12" t="s">
        <v>15</v>
      </c>
      <c r="E11" s="13">
        <v>88845914</v>
      </c>
      <c r="F11" s="13">
        <v>33885743</v>
      </c>
      <c r="G11" s="13">
        <v>0</v>
      </c>
      <c r="H11" s="13">
        <f t="shared" ref="H11:H22" si="0">+E11-F11-G11</f>
        <v>54960171</v>
      </c>
      <c r="I11" s="13">
        <v>54352275</v>
      </c>
      <c r="J11" s="7">
        <f t="shared" ref="J11:J13" si="1">+H11-I11</f>
        <v>607896</v>
      </c>
      <c r="K11" s="14">
        <f t="shared" ref="K11:K24" si="2">+I11/H11</f>
        <v>0.98893933572368253</v>
      </c>
      <c r="L11" s="13">
        <v>51110156</v>
      </c>
      <c r="M11" s="15">
        <f t="shared" ref="M11:M24" si="3">+L11/H11</f>
        <v>0.92994899888502891</v>
      </c>
    </row>
    <row r="12" spans="2:13" ht="33.75" x14ac:dyDescent="0.25">
      <c r="B12" s="10" t="s">
        <v>17</v>
      </c>
      <c r="C12" s="11" t="s">
        <v>14</v>
      </c>
      <c r="D12" s="12" t="s">
        <v>18</v>
      </c>
      <c r="E12" s="13">
        <v>557923994</v>
      </c>
      <c r="F12" s="13">
        <v>0</v>
      </c>
      <c r="G12" s="13">
        <v>0</v>
      </c>
      <c r="H12" s="13">
        <f t="shared" si="0"/>
        <v>557923994</v>
      </c>
      <c r="I12" s="13">
        <v>555009377.60000002</v>
      </c>
      <c r="J12" s="7">
        <f t="shared" si="1"/>
        <v>2914616.3999999762</v>
      </c>
      <c r="K12" s="14">
        <f t="shared" si="2"/>
        <v>0.99477596154432468</v>
      </c>
      <c r="L12" s="13">
        <v>487560973.13999999</v>
      </c>
      <c r="M12" s="15">
        <f t="shared" si="3"/>
        <v>0.87388421789223136</v>
      </c>
    </row>
    <row r="13" spans="2:13" ht="33.75" x14ac:dyDescent="0.25">
      <c r="B13" s="16" t="s">
        <v>17</v>
      </c>
      <c r="C13" s="17" t="s">
        <v>16</v>
      </c>
      <c r="D13" s="18" t="s">
        <v>18</v>
      </c>
      <c r="E13" s="19">
        <v>424486033</v>
      </c>
      <c r="F13" s="19">
        <v>63028559</v>
      </c>
      <c r="G13" s="19">
        <v>25000000</v>
      </c>
      <c r="H13" s="19">
        <f t="shared" si="0"/>
        <v>336457474</v>
      </c>
      <c r="I13" s="19">
        <f>264189107</f>
        <v>264189107</v>
      </c>
      <c r="J13" s="7">
        <f t="shared" si="1"/>
        <v>72268367</v>
      </c>
      <c r="K13" s="20">
        <f t="shared" si="2"/>
        <v>0.78520802007804413</v>
      </c>
      <c r="L13" s="19">
        <v>217532466</v>
      </c>
      <c r="M13" s="21">
        <f t="shared" si="3"/>
        <v>0.64653777315108774</v>
      </c>
    </row>
    <row r="14" spans="2:13" s="25" customFormat="1" x14ac:dyDescent="0.25">
      <c r="B14" s="46" t="s">
        <v>19</v>
      </c>
      <c r="C14" s="47"/>
      <c r="D14" s="47"/>
      <c r="E14" s="22">
        <f>SUM(E10:E13)</f>
        <v>1346626380</v>
      </c>
      <c r="F14" s="22">
        <f t="shared" ref="F14:L14" si="4">SUM(F10:F13)</f>
        <v>96914302</v>
      </c>
      <c r="G14" s="22">
        <f t="shared" si="4"/>
        <v>25000000</v>
      </c>
      <c r="H14" s="22">
        <f t="shared" si="4"/>
        <v>1224712078</v>
      </c>
      <c r="I14" s="22">
        <f t="shared" si="4"/>
        <v>1148662694.5999999</v>
      </c>
      <c r="J14" s="22">
        <f t="shared" ref="J14:J24" si="5">+H14-I14</f>
        <v>76049383.400000095</v>
      </c>
      <c r="K14" s="23">
        <f t="shared" si="2"/>
        <v>0.93790427581624614</v>
      </c>
      <c r="L14" s="22">
        <f t="shared" si="4"/>
        <v>1028650156.14</v>
      </c>
      <c r="M14" s="24">
        <f t="shared" si="3"/>
        <v>0.83991182467949821</v>
      </c>
    </row>
    <row r="15" spans="2:13" ht="22.5" x14ac:dyDescent="0.25">
      <c r="B15" s="4" t="s">
        <v>20</v>
      </c>
      <c r="C15" s="5" t="s">
        <v>14</v>
      </c>
      <c r="D15" s="6" t="s">
        <v>21</v>
      </c>
      <c r="E15" s="7">
        <v>1112426875</v>
      </c>
      <c r="F15" s="7"/>
      <c r="G15" s="7">
        <v>32000000</v>
      </c>
      <c r="H15" s="7">
        <f t="shared" si="0"/>
        <v>1080426875</v>
      </c>
      <c r="I15" s="7">
        <v>1037975296</v>
      </c>
      <c r="J15" s="7">
        <f t="shared" si="5"/>
        <v>42451579</v>
      </c>
      <c r="K15" s="8">
        <f t="shared" si="2"/>
        <v>0.96070851254972711</v>
      </c>
      <c r="L15" s="7">
        <v>887038241.39999998</v>
      </c>
      <c r="M15" s="9">
        <f t="shared" si="3"/>
        <v>0.82100719810399014</v>
      </c>
    </row>
    <row r="16" spans="2:13" ht="22.5" x14ac:dyDescent="0.25">
      <c r="B16" s="16" t="s">
        <v>20</v>
      </c>
      <c r="C16" s="17" t="s">
        <v>16</v>
      </c>
      <c r="D16" s="18" t="s">
        <v>21</v>
      </c>
      <c r="E16" s="19">
        <v>624586775</v>
      </c>
      <c r="F16" s="19">
        <v>197160119</v>
      </c>
      <c r="G16" s="19">
        <v>25000000</v>
      </c>
      <c r="H16" s="19">
        <f t="shared" si="0"/>
        <v>402426656</v>
      </c>
      <c r="I16" s="19">
        <f>341672233.68</f>
        <v>341672233.68000001</v>
      </c>
      <c r="J16" s="19">
        <f t="shared" si="5"/>
        <v>60754422.319999993</v>
      </c>
      <c r="K16" s="20">
        <f t="shared" si="2"/>
        <v>0.84902982589702014</v>
      </c>
      <c r="L16" s="19">
        <v>330928192.68000001</v>
      </c>
      <c r="M16" s="21">
        <f t="shared" si="3"/>
        <v>0.82233169136787998</v>
      </c>
    </row>
    <row r="17" spans="2:15" s="25" customFormat="1" x14ac:dyDescent="0.25">
      <c r="B17" s="46" t="s">
        <v>22</v>
      </c>
      <c r="C17" s="47"/>
      <c r="D17" s="47"/>
      <c r="E17" s="22">
        <f>SUM(E15:E16)</f>
        <v>1737013650</v>
      </c>
      <c r="F17" s="22">
        <f t="shared" ref="F17:L17" si="6">SUM(F15:F16)</f>
        <v>197160119</v>
      </c>
      <c r="G17" s="22">
        <f t="shared" si="6"/>
        <v>57000000</v>
      </c>
      <c r="H17" s="22">
        <f t="shared" si="6"/>
        <v>1482853531</v>
      </c>
      <c r="I17" s="22">
        <f t="shared" si="6"/>
        <v>1379647529.6800001</v>
      </c>
      <c r="J17" s="22">
        <f t="shared" si="5"/>
        <v>103206001.31999993</v>
      </c>
      <c r="K17" s="23">
        <f t="shared" si="2"/>
        <v>0.93040040761787146</v>
      </c>
      <c r="L17" s="22">
        <f t="shared" si="6"/>
        <v>1217966434.0799999</v>
      </c>
      <c r="M17" s="24">
        <f t="shared" si="3"/>
        <v>0.82136664789720215</v>
      </c>
      <c r="N17" s="26"/>
      <c r="O17" s="26"/>
    </row>
    <row r="18" spans="2:15" ht="33.75" x14ac:dyDescent="0.25">
      <c r="B18" s="4" t="s">
        <v>23</v>
      </c>
      <c r="C18" s="5" t="s">
        <v>14</v>
      </c>
      <c r="D18" s="6" t="s">
        <v>24</v>
      </c>
      <c r="E18" s="7">
        <v>73978776</v>
      </c>
      <c r="F18" s="7">
        <v>0</v>
      </c>
      <c r="G18" s="7">
        <v>0</v>
      </c>
      <c r="H18" s="7">
        <f t="shared" si="0"/>
        <v>73978776</v>
      </c>
      <c r="I18" s="7">
        <v>73978776</v>
      </c>
      <c r="J18" s="7">
        <f t="shared" si="5"/>
        <v>0</v>
      </c>
      <c r="K18" s="8">
        <f t="shared" si="2"/>
        <v>1</v>
      </c>
      <c r="L18" s="7">
        <v>56978776</v>
      </c>
      <c r="M18" s="9">
        <f t="shared" si="3"/>
        <v>0.77020436239712864</v>
      </c>
    </row>
    <row r="19" spans="2:15" ht="33.75" x14ac:dyDescent="0.25">
      <c r="B19" s="10" t="s">
        <v>23</v>
      </c>
      <c r="C19" s="11" t="s">
        <v>16</v>
      </c>
      <c r="D19" s="12" t="s">
        <v>24</v>
      </c>
      <c r="E19" s="13">
        <v>49358841</v>
      </c>
      <c r="F19" s="13">
        <v>38055773</v>
      </c>
      <c r="G19" s="13">
        <v>0</v>
      </c>
      <c r="H19" s="13">
        <f t="shared" si="0"/>
        <v>11303068</v>
      </c>
      <c r="I19" s="13">
        <v>11303068</v>
      </c>
      <c r="J19" s="13">
        <f t="shared" si="5"/>
        <v>0</v>
      </c>
      <c r="K19" s="14">
        <f t="shared" si="2"/>
        <v>1</v>
      </c>
      <c r="L19" s="13">
        <v>11303068</v>
      </c>
      <c r="M19" s="15">
        <f t="shared" si="3"/>
        <v>1</v>
      </c>
    </row>
    <row r="20" spans="2:15" ht="22.5" x14ac:dyDescent="0.25">
      <c r="B20" s="10" t="s">
        <v>25</v>
      </c>
      <c r="C20" s="11" t="s">
        <v>14</v>
      </c>
      <c r="D20" s="12" t="s">
        <v>26</v>
      </c>
      <c r="E20" s="13">
        <v>589003916</v>
      </c>
      <c r="F20" s="13">
        <v>0</v>
      </c>
      <c r="G20" s="13">
        <v>0</v>
      </c>
      <c r="H20" s="13">
        <f t="shared" si="0"/>
        <v>589003916</v>
      </c>
      <c r="I20" s="13">
        <v>585404870.40999997</v>
      </c>
      <c r="J20" s="13">
        <f t="shared" si="5"/>
        <v>3599045.5900000334</v>
      </c>
      <c r="K20" s="14">
        <f t="shared" si="2"/>
        <v>0.99388960668641801</v>
      </c>
      <c r="L20" s="13">
        <v>522436514</v>
      </c>
      <c r="M20" s="15">
        <f t="shared" si="3"/>
        <v>0.8869830909579216</v>
      </c>
    </row>
    <row r="21" spans="2:15" ht="22.5" x14ac:dyDescent="0.25">
      <c r="B21" s="10" t="s">
        <v>25</v>
      </c>
      <c r="C21" s="11" t="s">
        <v>16</v>
      </c>
      <c r="D21" s="12" t="s">
        <v>26</v>
      </c>
      <c r="E21" s="13">
        <v>105422437</v>
      </c>
      <c r="F21" s="13">
        <v>89999104</v>
      </c>
      <c r="G21" s="13">
        <v>0</v>
      </c>
      <c r="H21" s="13">
        <f t="shared" si="0"/>
        <v>15423333</v>
      </c>
      <c r="I21" s="13">
        <v>15423333</v>
      </c>
      <c r="J21" s="13">
        <f t="shared" si="5"/>
        <v>0</v>
      </c>
      <c r="K21" s="14">
        <f t="shared" si="2"/>
        <v>1</v>
      </c>
      <c r="L21" s="13">
        <v>15000000</v>
      </c>
      <c r="M21" s="15">
        <f t="shared" si="3"/>
        <v>0.97255243078781994</v>
      </c>
    </row>
    <row r="22" spans="2:15" ht="22.5" x14ac:dyDescent="0.25">
      <c r="B22" s="16" t="s">
        <v>25</v>
      </c>
      <c r="C22" s="17" t="s">
        <v>27</v>
      </c>
      <c r="D22" s="18" t="s">
        <v>26</v>
      </c>
      <c r="E22" s="19">
        <v>131500000</v>
      </c>
      <c r="F22" s="19">
        <v>0</v>
      </c>
      <c r="G22" s="19">
        <v>0</v>
      </c>
      <c r="H22" s="19">
        <f t="shared" si="0"/>
        <v>131500000</v>
      </c>
      <c r="I22" s="19">
        <v>130269986</v>
      </c>
      <c r="J22" s="19">
        <f t="shared" si="5"/>
        <v>1230014</v>
      </c>
      <c r="K22" s="20">
        <f t="shared" si="2"/>
        <v>0.99064628136882127</v>
      </c>
      <c r="L22" s="19">
        <v>111379986</v>
      </c>
      <c r="M22" s="21">
        <f t="shared" si="3"/>
        <v>0.84699609125475284</v>
      </c>
    </row>
    <row r="23" spans="2:15" s="25" customFormat="1" ht="15.75" thickBot="1" x14ac:dyDescent="0.3">
      <c r="B23" s="48" t="s">
        <v>28</v>
      </c>
      <c r="C23" s="49"/>
      <c r="D23" s="49"/>
      <c r="E23" s="27">
        <f>SUM(E18:E22)</f>
        <v>949263970</v>
      </c>
      <c r="F23" s="27">
        <f t="shared" ref="F23:L23" si="7">SUM(F18:F22)</f>
        <v>128054877</v>
      </c>
      <c r="G23" s="27">
        <f t="shared" si="7"/>
        <v>0</v>
      </c>
      <c r="H23" s="27">
        <f t="shared" si="7"/>
        <v>821209093</v>
      </c>
      <c r="I23" s="27">
        <f t="shared" si="7"/>
        <v>816380033.40999997</v>
      </c>
      <c r="J23" s="27">
        <f t="shared" si="5"/>
        <v>4829059.5900000334</v>
      </c>
      <c r="K23" s="28">
        <f t="shared" si="2"/>
        <v>0.99411957364919235</v>
      </c>
      <c r="L23" s="27">
        <f t="shared" si="7"/>
        <v>717098344</v>
      </c>
      <c r="M23" s="29">
        <f t="shared" si="3"/>
        <v>0.87322260568295973</v>
      </c>
    </row>
    <row r="24" spans="2:15" ht="15.75" thickBot="1" x14ac:dyDescent="0.3">
      <c r="B24" s="50" t="s">
        <v>29</v>
      </c>
      <c r="C24" s="50"/>
      <c r="D24" s="50"/>
      <c r="E24" s="30">
        <f>+E14+E17+E23</f>
        <v>4032904000</v>
      </c>
      <c r="F24" s="30">
        <f t="shared" ref="F24:L24" si="8">+F14+F17+F23</f>
        <v>422129298</v>
      </c>
      <c r="G24" s="30">
        <f t="shared" si="8"/>
        <v>82000000</v>
      </c>
      <c r="H24" s="30">
        <f t="shared" si="8"/>
        <v>3528774702</v>
      </c>
      <c r="I24" s="30">
        <f>+I14+I17+I23</f>
        <v>3344690257.6899996</v>
      </c>
      <c r="J24" s="30">
        <f t="shared" si="5"/>
        <v>184084444.31000042</v>
      </c>
      <c r="K24" s="31">
        <f t="shared" si="2"/>
        <v>0.94783332463654679</v>
      </c>
      <c r="L24" s="30">
        <f t="shared" si="8"/>
        <v>2963714934.2199998</v>
      </c>
      <c r="M24" s="31">
        <f t="shared" si="3"/>
        <v>0.83987082897082044</v>
      </c>
    </row>
    <row r="25" spans="2:15" x14ac:dyDescent="0.25">
      <c r="B25" s="58" t="s">
        <v>61</v>
      </c>
      <c r="C25" s="58"/>
      <c r="D25" s="59"/>
      <c r="E25" s="32" t="s">
        <v>0</v>
      </c>
      <c r="F25" s="32" t="s">
        <v>0</v>
      </c>
      <c r="G25" s="32" t="s">
        <v>0</v>
      </c>
      <c r="H25" s="32"/>
      <c r="I25" s="32" t="s">
        <v>0</v>
      </c>
      <c r="J25" s="32"/>
      <c r="K25" s="32"/>
      <c r="L25" s="32" t="s">
        <v>0</v>
      </c>
      <c r="M25" s="32"/>
    </row>
    <row r="26" spans="2:15" x14ac:dyDescent="0.25">
      <c r="B26" s="52" t="s">
        <v>62</v>
      </c>
    </row>
  </sheetData>
  <mergeCells count="7">
    <mergeCell ref="B25:D25"/>
    <mergeCell ref="B14:D14"/>
    <mergeCell ref="B17:D17"/>
    <mergeCell ref="B23:D23"/>
    <mergeCell ref="B24:D24"/>
    <mergeCell ref="B6:M6"/>
    <mergeCell ref="B7:M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Ejecución SIIF</vt:lpstr>
      <vt:lpstr>FUNCIONAMIENTO</vt:lpstr>
      <vt:lpstr>INVERSIÓN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Leonor Ramos Castellanos</dc:creator>
  <cp:lastModifiedBy>Carolina Leonor Ramos Castellanos</cp:lastModifiedBy>
  <dcterms:created xsi:type="dcterms:W3CDTF">2020-02-21T15:25:02Z</dcterms:created>
  <dcterms:modified xsi:type="dcterms:W3CDTF">2020-02-27T20:37:31Z</dcterms:modified>
</cp:coreProperties>
</file>