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PERSONAL\Documents\CAROLINA\INSOR\PRESUPUESTO\INFORMES EJECUCIÓN PRESUPUESTAL\"/>
    </mc:Choice>
  </mc:AlternateContent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SIIF'!$A$4:$AA$24</definedName>
  </definedNames>
  <calcPr calcId="152511"/>
  <extLst>
    <ext uri="GoogleSheetsCustomDataVersion1">
      <go:sheetsCustomData xmlns:go="http://customooxmlschemas.google.com/" r:id="rId7" roundtripDataSignature="AMtx7mjr1CW9ah3TBxCYLHr1dPi2ZTSIpQ=="/>
    </ext>
  </extLst>
</workbook>
</file>

<file path=xl/calcChain.xml><?xml version="1.0" encoding="utf-8"?>
<calcChain xmlns="http://schemas.openxmlformats.org/spreadsheetml/2006/main">
  <c r="K19" i="3" l="1"/>
  <c r="K18" i="3"/>
  <c r="H19" i="3"/>
  <c r="H18" i="3"/>
  <c r="F19" i="3"/>
  <c r="F18" i="3"/>
  <c r="E19" i="3"/>
  <c r="E18" i="3"/>
  <c r="K17" i="3"/>
  <c r="H17" i="3"/>
  <c r="F17" i="3"/>
  <c r="E17" i="3"/>
  <c r="F14" i="3"/>
  <c r="E15" i="3"/>
  <c r="F15" i="3"/>
  <c r="H15" i="3"/>
  <c r="K15" i="3"/>
  <c r="K14" i="3"/>
  <c r="H14" i="3"/>
  <c r="E14" i="3"/>
  <c r="K12" i="3"/>
  <c r="H12" i="3"/>
  <c r="E12" i="3"/>
  <c r="K11" i="3"/>
  <c r="H11" i="3"/>
  <c r="E11" i="3"/>
  <c r="K10" i="3"/>
  <c r="H10" i="3"/>
  <c r="E10" i="3"/>
  <c r="H24" i="2"/>
  <c r="E24" i="2"/>
  <c r="D24" i="2"/>
  <c r="H23" i="2"/>
  <c r="I23" i="2" s="1"/>
  <c r="E23" i="2"/>
  <c r="G23" i="2" s="1"/>
  <c r="D23" i="2"/>
  <c r="F23" i="2" s="1"/>
  <c r="G19" i="3" l="1"/>
  <c r="I19" i="3" s="1"/>
  <c r="G18" i="3"/>
  <c r="J18" i="3" s="1"/>
  <c r="H20" i="3"/>
  <c r="F20" i="3"/>
  <c r="E20" i="3"/>
  <c r="G15" i="3"/>
  <c r="J15" i="3" s="1"/>
  <c r="H16" i="3"/>
  <c r="F16" i="3"/>
  <c r="E16" i="3"/>
  <c r="F13" i="3"/>
  <c r="G12" i="3"/>
  <c r="J12" i="3" s="1"/>
  <c r="G11" i="3"/>
  <c r="B6" i="3"/>
  <c r="H22" i="2"/>
  <c r="E22" i="2"/>
  <c r="D22" i="2"/>
  <c r="H21" i="2"/>
  <c r="E21" i="2"/>
  <c r="D21" i="2"/>
  <c r="H19" i="2"/>
  <c r="E19" i="2"/>
  <c r="D19" i="2"/>
  <c r="H18" i="2"/>
  <c r="E18" i="2"/>
  <c r="D18" i="2"/>
  <c r="I18" i="2" s="1"/>
  <c r="H17" i="2"/>
  <c r="E17" i="2"/>
  <c r="D17" i="2"/>
  <c r="H15" i="2"/>
  <c r="E15" i="2"/>
  <c r="D15" i="2"/>
  <c r="H14" i="2"/>
  <c r="E14" i="2"/>
  <c r="D14" i="2"/>
  <c r="H12" i="2"/>
  <c r="E12" i="2"/>
  <c r="D12" i="2"/>
  <c r="H11" i="2"/>
  <c r="E11" i="2"/>
  <c r="D11" i="2"/>
  <c r="H10" i="2"/>
  <c r="I10" i="2" s="1"/>
  <c r="E10" i="2"/>
  <c r="D10" i="2"/>
  <c r="E16" i="2" l="1"/>
  <c r="F15" i="2"/>
  <c r="G21" i="2"/>
  <c r="H13" i="3"/>
  <c r="H21" i="3" s="1"/>
  <c r="G22" i="2"/>
  <c r="F11" i="2"/>
  <c r="H16" i="2"/>
  <c r="G17" i="2"/>
  <c r="E20" i="2"/>
  <c r="F22" i="2"/>
  <c r="I12" i="2"/>
  <c r="E13" i="2"/>
  <c r="D16" i="2"/>
  <c r="F16" i="2" s="1"/>
  <c r="H20" i="2"/>
  <c r="G19" i="2"/>
  <c r="I22" i="2"/>
  <c r="E13" i="3"/>
  <c r="E21" i="3" s="1"/>
  <c r="L15" i="3"/>
  <c r="G12" i="2"/>
  <c r="F18" i="2"/>
  <c r="I21" i="2"/>
  <c r="L12" i="3"/>
  <c r="G14" i="3"/>
  <c r="J14" i="3" s="1"/>
  <c r="K20" i="3"/>
  <c r="G11" i="2"/>
  <c r="G15" i="2"/>
  <c r="I19" i="2"/>
  <c r="L18" i="3"/>
  <c r="J19" i="3"/>
  <c r="I11" i="2"/>
  <c r="I14" i="2"/>
  <c r="I15" i="2"/>
  <c r="G17" i="3"/>
  <c r="G20" i="3" s="1"/>
  <c r="J20" i="3" s="1"/>
  <c r="L19" i="3"/>
  <c r="L11" i="3"/>
  <c r="F21" i="3"/>
  <c r="I11" i="3"/>
  <c r="J11" i="3"/>
  <c r="F10" i="2"/>
  <c r="F12" i="2"/>
  <c r="D13" i="2"/>
  <c r="H13" i="2"/>
  <c r="F14" i="2"/>
  <c r="F24" i="2"/>
  <c r="K13" i="3"/>
  <c r="K16" i="3"/>
  <c r="G10" i="2"/>
  <c r="G14" i="2"/>
  <c r="I17" i="2"/>
  <c r="G18" i="2"/>
  <c r="F17" i="2"/>
  <c r="F19" i="2"/>
  <c r="D20" i="2"/>
  <c r="F21" i="2"/>
  <c r="G10" i="3"/>
  <c r="I12" i="3"/>
  <c r="I15" i="3"/>
  <c r="I18" i="3"/>
  <c r="E25" i="2" l="1"/>
  <c r="I14" i="3"/>
  <c r="G16" i="3"/>
  <c r="I16" i="3" s="1"/>
  <c r="F20" i="2"/>
  <c r="J17" i="3"/>
  <c r="I16" i="2"/>
  <c r="G16" i="2"/>
  <c r="L20" i="3"/>
  <c r="I20" i="3"/>
  <c r="I17" i="3"/>
  <c r="L17" i="3"/>
  <c r="I24" i="2"/>
  <c r="L14" i="3"/>
  <c r="L10" i="3"/>
  <c r="G13" i="3"/>
  <c r="L13" i="3" s="1"/>
  <c r="I10" i="3"/>
  <c r="I20" i="2"/>
  <c r="K21" i="3"/>
  <c r="H25" i="2"/>
  <c r="I13" i="2"/>
  <c r="G24" i="2"/>
  <c r="J10" i="3"/>
  <c r="D25" i="2"/>
  <c r="F25" i="2" s="1"/>
  <c r="F13" i="2"/>
  <c r="G20" i="2"/>
  <c r="G13" i="2"/>
  <c r="L16" i="3"/>
  <c r="J16" i="3"/>
  <c r="I25" i="2" l="1"/>
  <c r="G25" i="2"/>
  <c r="G21" i="3"/>
  <c r="L21" i="3" s="1"/>
  <c r="I13" i="3"/>
  <c r="J13" i="3"/>
  <c r="I21" i="3" l="1"/>
  <c r="J21" i="3"/>
</calcChain>
</file>

<file path=xl/sharedStrings.xml><?xml version="1.0" encoding="utf-8"?>
<sst xmlns="http://schemas.openxmlformats.org/spreadsheetml/2006/main" count="479" uniqueCount="110">
  <si>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</si>
  <si>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</si>
  <si>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</si>
  <si>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</si>
  <si>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</si>
  <si>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</si>
  <si>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</si>
  <si>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</si>
  <si>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</si>
  <si>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</si>
  <si>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</si>
  <si>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</si>
  <si>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</si>
  <si>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</si>
  <si>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</si>
  <si>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</si>
  <si>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</si>
  <si>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</si>
  <si>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</si>
  <si>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</si>
  <si>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</si>
  <si>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</si>
  <si>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</si>
  <si>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</si>
  <si>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</si>
  <si>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</si>
  <si>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</si>
  <si>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</si>
  <si>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</si>
  <si>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</si>
  <si>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</si>
  <si>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</si>
  <si>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</si>
  <si>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</si>
  <si>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</si>
  <si>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</si>
  <si>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</si>
  <si>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</si>
  <si>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</si>
  <si>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</si>
  <si>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</si>
  <si>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</si>
  <si>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</si>
  <si>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</si>
  <si>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</si>
  <si>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</si>
  <si>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</si>
  <si>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</si>
  <si>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</si>
  <si>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</si>
  <si>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</si>
  <si>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</si>
  <si>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</si>
  <si>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</si>
  <si>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</si>
  <si>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</si>
  <si>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</si>
  <si>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</si>
  <si>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</si>
  <si>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</si>
  <si>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</si>
  <si>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</si>
  <si>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</si>
  <si>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</si>
  <si>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</si>
  <si>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</si>
  <si>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</si>
  <si>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</si>
  <si>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</si>
  <si>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</si>
  <si>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</si>
  <si>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</si>
  <si>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</si>
  <si>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</si>
  <si>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</si>
  <si>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</si>
  <si>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</si>
  <si>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</si>
  <si>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</si>
  <si>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</si>
  <si>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</si>
  <si>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</si>
  <si>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</si>
  <si>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</si>
  <si>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</si>
  <si>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</si>
  <si>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</si>
  <si>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</si>
  <si>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</si>
  <si>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</si>
  <si>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</si>
  <si>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</si>
  <si>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</si>
  <si>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</si>
  <si>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</si>
  <si>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</si>
  <si>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</si>
  <si>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</si>
  <si>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</si>
  <si>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</si>
  <si>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</si>
  <si>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</si>
  <si>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</si>
  <si>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</si>
  <si>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</si>
  <si>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Enero-Octubre</t>
  </si>
  <si>
    <t>A-08-05</t>
  </si>
  <si>
    <t>05</t>
  </si>
  <si>
    <t>MULTAS, SANCIONES E INTERESES DE MORA</t>
  </si>
  <si>
    <t>EJECUCIÓN PRESUPUESTAL A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</si>
</sst>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240A]&quot;$&quot;\ #,##0.00;\-&quot;$&quot;\ #,##0.00"/>
  </numFmts>
  <fonts count="16" x14ac:knownFonts="1">
    <font>
      <sz val="11"/>
      <color rgb="FF000000"/>
      <name val="Arial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9" fontId="6" fillId="0" borderId="4" xfId="0" applyNumberFormat="1" applyFont="1" applyBorder="1" applyAlignment="1">
      <alignment horizontal="center" vertical="center" wrapText="1" readingOrder="1"/>
    </xf>
    <xf numFmtId="9" fontId="6" fillId="0" borderId="5" xfId="0" applyNumberFormat="1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9" fontId="6" fillId="0" borderId="7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9" fontId="6" fillId="0" borderId="9" xfId="0" applyNumberFormat="1" applyFont="1" applyBorder="1" applyAlignment="1">
      <alignment horizontal="center" vertical="center" wrapText="1" readingOrder="1"/>
    </xf>
    <xf numFmtId="9" fontId="6" fillId="0" borderId="10" xfId="0" applyNumberFormat="1" applyFont="1" applyBorder="1" applyAlignment="1">
      <alignment horizontal="center" vertical="center" wrapText="1" readingOrder="1"/>
    </xf>
    <xf numFmtId="164" fontId="6" fillId="3" borderId="13" xfId="0" applyNumberFormat="1" applyFont="1" applyFill="1" applyBorder="1" applyAlignment="1">
      <alignment horizontal="right" vertical="center" wrapText="1" readingOrder="1"/>
    </xf>
    <xf numFmtId="9" fontId="6" fillId="3" borderId="13" xfId="0" applyNumberFormat="1" applyFont="1" applyFill="1" applyBorder="1" applyAlignment="1">
      <alignment horizontal="center" vertical="center" wrapText="1" readingOrder="1"/>
    </xf>
    <xf numFmtId="9" fontId="6" fillId="3" borderId="14" xfId="0" applyNumberFormat="1" applyFont="1" applyFill="1" applyBorder="1" applyAlignment="1">
      <alignment horizontal="center" vertical="center" wrapText="1" readingOrder="1"/>
    </xf>
    <xf numFmtId="164" fontId="6" fillId="0" borderId="9" xfId="0" applyNumberFormat="1" applyFont="1" applyBorder="1" applyAlignment="1">
      <alignment horizontal="righ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64" fontId="6" fillId="3" borderId="17" xfId="0" applyNumberFormat="1" applyFont="1" applyFill="1" applyBorder="1" applyAlignment="1">
      <alignment horizontal="right" vertical="center" wrapText="1" readingOrder="1"/>
    </xf>
    <xf numFmtId="9" fontId="6" fillId="3" borderId="17" xfId="0" applyNumberFormat="1" applyFont="1" applyFill="1" applyBorder="1" applyAlignment="1">
      <alignment horizontal="center" vertical="center" wrapText="1" readingOrder="1"/>
    </xf>
    <xf numFmtId="9" fontId="6" fillId="3" borderId="18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right" vertical="center" wrapText="1" readingOrder="1"/>
    </xf>
    <xf numFmtId="9" fontId="8" fillId="2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6" fillId="0" borderId="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0" xfId="0" applyFont="1"/>
    <xf numFmtId="164" fontId="11" fillId="4" borderId="13" xfId="0" applyNumberFormat="1" applyFont="1" applyFill="1" applyBorder="1" applyAlignment="1">
      <alignment horizontal="right" vertical="center" wrapText="1" readingOrder="1"/>
    </xf>
    <xf numFmtId="9" fontId="11" fillId="4" borderId="13" xfId="0" applyNumberFormat="1" applyFont="1" applyFill="1" applyBorder="1" applyAlignment="1">
      <alignment horizontal="center" vertical="center" wrapText="1" readingOrder="1"/>
    </xf>
    <xf numFmtId="9" fontId="11" fillId="4" borderId="14" xfId="0" applyNumberFormat="1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164" fontId="10" fillId="0" borderId="0" xfId="0" applyNumberFormat="1" applyFont="1"/>
    <xf numFmtId="164" fontId="11" fillId="4" borderId="17" xfId="0" applyNumberFormat="1" applyFont="1" applyFill="1" applyBorder="1" applyAlignment="1">
      <alignment horizontal="right" vertical="center" wrapText="1" readingOrder="1"/>
    </xf>
    <xf numFmtId="9" fontId="11" fillId="4" borderId="17" xfId="0" applyNumberFormat="1" applyFont="1" applyFill="1" applyBorder="1" applyAlignment="1">
      <alignment horizontal="center" vertical="center" wrapText="1" readingOrder="1"/>
    </xf>
    <xf numFmtId="9" fontId="11" fillId="4" borderId="18" xfId="0" applyNumberFormat="1" applyFont="1" applyFill="1" applyBorder="1" applyAlignment="1">
      <alignment horizontal="center" vertical="center" wrapText="1" readingOrder="1"/>
    </xf>
    <xf numFmtId="164" fontId="12" fillId="2" borderId="2" xfId="0" applyNumberFormat="1" applyFont="1" applyFill="1" applyBorder="1" applyAlignment="1">
      <alignment horizontal="right" vertical="center" wrapText="1" readingOrder="1"/>
    </xf>
    <xf numFmtId="9" fontId="12" fillId="2" borderId="2" xfId="0" applyNumberFormat="1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right" vertical="center" wrapText="1" readingOrder="1"/>
    </xf>
    <xf numFmtId="0" fontId="1" fillId="0" borderId="0" xfId="0" applyFont="1" applyFill="1" applyBorder="1"/>
    <xf numFmtId="0" fontId="0" fillId="0" borderId="0" xfId="0" applyFont="1" applyAlignment="1"/>
    <xf numFmtId="0" fontId="6" fillId="3" borderId="15" xfId="0" applyFont="1" applyFill="1" applyBorder="1" applyAlignment="1">
      <alignment horizontal="center" vertical="center" wrapText="1" readingOrder="1"/>
    </xf>
    <xf numFmtId="0" fontId="7" fillId="0" borderId="16" xfId="0" applyFont="1" applyBorder="1"/>
    <xf numFmtId="0" fontId="8" fillId="2" borderId="19" xfId="0" applyFont="1" applyFill="1" applyBorder="1" applyAlignment="1">
      <alignment horizontal="center" vertical="center" wrapText="1" readingOrder="1"/>
    </xf>
    <xf numFmtId="0" fontId="7" fillId="0" borderId="20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/>
    <xf numFmtId="0" fontId="12" fillId="2" borderId="19" xfId="0" applyFont="1" applyFill="1" applyBorder="1" applyAlignment="1">
      <alignment horizontal="center" vertical="center" wrapText="1" readingOrder="1"/>
    </xf>
    <xf numFmtId="0" fontId="7" fillId="0" borderId="23" xfId="0" applyFont="1" applyBorder="1"/>
    <xf numFmtId="0" fontId="9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11" fillId="4" borderId="11" xfId="0" applyFont="1" applyFill="1" applyBorder="1" applyAlignment="1">
      <alignment horizontal="center" vertical="center" wrapText="1" readingOrder="1"/>
    </xf>
    <xf numFmtId="0" fontId="7" fillId="0" borderId="21" xfId="0" applyFont="1" applyBorder="1"/>
    <xf numFmtId="0" fontId="11" fillId="4" borderId="15" xfId="0" applyFont="1" applyFill="1" applyBorder="1" applyAlignment="1">
      <alignment horizontal="center" vertical="center" wrapText="1" readingOrder="1"/>
    </xf>
    <xf numFmtId="0" fontId="7" fillId="0" borderId="22" xfId="0" applyFont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165" fontId="14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1334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2477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N17" workbookViewId="0">
      <selection activeCell="Q22" sqref="Q22"/>
    </sheetView>
  </sheetViews>
  <sheetFormatPr baseColWidth="10" defaultRowHeight="15" customHeight="1" x14ac:dyDescent="0.35"/>
  <cols>
    <col min="1" max="1" width="12.33203125" style="42" customWidth="1"/>
    <col min="2" max="2" width="24.6640625" style="42" customWidth="1"/>
    <col min="3" max="3" width="19.83203125" style="42" customWidth="1"/>
    <col min="4" max="11" width="4.9140625" style="42" customWidth="1"/>
    <col min="12" max="12" width="6.4140625" style="42" customWidth="1"/>
    <col min="13" max="13" width="8.83203125" style="42" customWidth="1"/>
    <col min="14" max="14" width="7.4140625" style="42" customWidth="1"/>
    <col min="15" max="15" width="8.83203125" style="42" customWidth="1"/>
    <col min="16" max="16" width="25.33203125" style="42" customWidth="1"/>
    <col min="17" max="27" width="17.33203125" style="42" customWidth="1"/>
    <col min="28" max="28" width="0" style="42" hidden="1" customWidth="1"/>
    <col min="29" max="29" width="5.9140625" style="42" customWidth="1"/>
    <col min="30" max="16384" width="10.6640625" style="42"/>
  </cols>
  <sheetData>
    <row r="1" spans="1:27" ht="14.5" x14ac:dyDescent="0.35">
      <c r="A1" s="62" t="s">
        <v>0</v>
      </c>
      <c r="B1" s="62">
        <v>2020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</row>
    <row r="2" spans="1:27" ht="14.5" x14ac:dyDescent="0.3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</row>
    <row r="3" spans="1:27" ht="14.5" x14ac:dyDescent="0.35">
      <c r="A3" s="62" t="s">
        <v>4</v>
      </c>
      <c r="B3" s="62" t="s">
        <v>105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</row>
    <row r="4" spans="1:27" ht="23" x14ac:dyDescent="0.35">
      <c r="A4" s="62" t="s">
        <v>5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</row>
    <row r="5" spans="1:27" ht="21" x14ac:dyDescent="0.35">
      <c r="A5" s="64" t="s">
        <v>32</v>
      </c>
      <c r="B5" s="65" t="s">
        <v>33</v>
      </c>
      <c r="C5" s="66" t="s">
        <v>34</v>
      </c>
      <c r="D5" s="64" t="s">
        <v>35</v>
      </c>
      <c r="E5" s="64" t="s">
        <v>36</v>
      </c>
      <c r="F5" s="64" t="s">
        <v>36</v>
      </c>
      <c r="G5" s="64" t="s">
        <v>36</v>
      </c>
      <c r="H5" s="64"/>
      <c r="I5" s="64"/>
      <c r="J5" s="64"/>
      <c r="K5" s="64"/>
      <c r="L5" s="64"/>
      <c r="M5" s="64" t="s">
        <v>37</v>
      </c>
      <c r="N5" s="64" t="s">
        <v>38</v>
      </c>
      <c r="O5" s="64" t="s">
        <v>39</v>
      </c>
      <c r="P5" s="65" t="s">
        <v>40</v>
      </c>
      <c r="Q5" s="67">
        <v>3060258377</v>
      </c>
      <c r="R5" s="67">
        <v>0</v>
      </c>
      <c r="S5" s="67">
        <v>20000000</v>
      </c>
      <c r="T5" s="67">
        <v>3040258377</v>
      </c>
      <c r="U5" s="67">
        <v>0</v>
      </c>
      <c r="V5" s="67">
        <v>3040258377</v>
      </c>
      <c r="W5" s="67">
        <v>0</v>
      </c>
      <c r="X5" s="67">
        <v>2424764760</v>
      </c>
      <c r="Y5" s="67">
        <v>2424450960</v>
      </c>
      <c r="Z5" s="67">
        <v>2424450960</v>
      </c>
      <c r="AA5" s="67">
        <v>2424450960</v>
      </c>
    </row>
    <row r="6" spans="1:27" ht="21" x14ac:dyDescent="0.35">
      <c r="A6" s="64" t="s">
        <v>32</v>
      </c>
      <c r="B6" s="65" t="s">
        <v>33</v>
      </c>
      <c r="C6" s="66" t="s">
        <v>41</v>
      </c>
      <c r="D6" s="64" t="s">
        <v>35</v>
      </c>
      <c r="E6" s="64" t="s">
        <v>36</v>
      </c>
      <c r="F6" s="64" t="s">
        <v>36</v>
      </c>
      <c r="G6" s="64" t="s">
        <v>42</v>
      </c>
      <c r="H6" s="64"/>
      <c r="I6" s="64"/>
      <c r="J6" s="64"/>
      <c r="K6" s="64"/>
      <c r="L6" s="64"/>
      <c r="M6" s="64" t="s">
        <v>37</v>
      </c>
      <c r="N6" s="64" t="s">
        <v>38</v>
      </c>
      <c r="O6" s="64" t="s">
        <v>39</v>
      </c>
      <c r="P6" s="65" t="s">
        <v>43</v>
      </c>
      <c r="Q6" s="67">
        <v>1084938552</v>
      </c>
      <c r="R6" s="67">
        <v>0</v>
      </c>
      <c r="S6" s="67">
        <v>0</v>
      </c>
      <c r="T6" s="67">
        <v>1084938552</v>
      </c>
      <c r="U6" s="67">
        <v>0</v>
      </c>
      <c r="V6" s="67">
        <v>1084938552</v>
      </c>
      <c r="W6" s="67">
        <v>0</v>
      </c>
      <c r="X6" s="67">
        <v>915648436</v>
      </c>
      <c r="Y6" s="67">
        <v>915648436</v>
      </c>
      <c r="Z6" s="67">
        <v>915648436</v>
      </c>
      <c r="AA6" s="67">
        <v>915648436</v>
      </c>
    </row>
    <row r="7" spans="1:27" ht="21" x14ac:dyDescent="0.35">
      <c r="A7" s="64" t="s">
        <v>32</v>
      </c>
      <c r="B7" s="65" t="s">
        <v>33</v>
      </c>
      <c r="C7" s="66" t="s">
        <v>44</v>
      </c>
      <c r="D7" s="64" t="s">
        <v>35</v>
      </c>
      <c r="E7" s="64" t="s">
        <v>36</v>
      </c>
      <c r="F7" s="64" t="s">
        <v>36</v>
      </c>
      <c r="G7" s="64" t="s">
        <v>45</v>
      </c>
      <c r="H7" s="64"/>
      <c r="I7" s="64"/>
      <c r="J7" s="64"/>
      <c r="K7" s="64"/>
      <c r="L7" s="64"/>
      <c r="M7" s="64" t="s">
        <v>37</v>
      </c>
      <c r="N7" s="64" t="s">
        <v>38</v>
      </c>
      <c r="O7" s="64" t="s">
        <v>39</v>
      </c>
      <c r="P7" s="65" t="s">
        <v>46</v>
      </c>
      <c r="Q7" s="67">
        <v>459435645</v>
      </c>
      <c r="R7" s="67">
        <v>0</v>
      </c>
      <c r="S7" s="67">
        <v>0</v>
      </c>
      <c r="T7" s="67">
        <v>459435645</v>
      </c>
      <c r="U7" s="67">
        <v>0</v>
      </c>
      <c r="V7" s="67">
        <v>459435645</v>
      </c>
      <c r="W7" s="67">
        <v>0</v>
      </c>
      <c r="X7" s="67">
        <v>294774067</v>
      </c>
      <c r="Y7" s="67">
        <v>294774067</v>
      </c>
      <c r="Z7" s="67">
        <v>294774067</v>
      </c>
      <c r="AA7" s="67">
        <v>294774067</v>
      </c>
    </row>
    <row r="8" spans="1:27" ht="21" x14ac:dyDescent="0.35">
      <c r="A8" s="64" t="s">
        <v>32</v>
      </c>
      <c r="B8" s="65" t="s">
        <v>33</v>
      </c>
      <c r="C8" s="66" t="s">
        <v>47</v>
      </c>
      <c r="D8" s="64" t="s">
        <v>35</v>
      </c>
      <c r="E8" s="64" t="s">
        <v>42</v>
      </c>
      <c r="F8" s="64" t="s">
        <v>36</v>
      </c>
      <c r="G8" s="64"/>
      <c r="H8" s="64"/>
      <c r="I8" s="64"/>
      <c r="J8" s="64"/>
      <c r="K8" s="64"/>
      <c r="L8" s="64"/>
      <c r="M8" s="64" t="s">
        <v>37</v>
      </c>
      <c r="N8" s="64" t="s">
        <v>38</v>
      </c>
      <c r="O8" s="64" t="s">
        <v>39</v>
      </c>
      <c r="P8" s="65" t="s">
        <v>48</v>
      </c>
      <c r="Q8" s="67">
        <v>9270000</v>
      </c>
      <c r="R8" s="67">
        <v>0</v>
      </c>
      <c r="S8" s="67">
        <v>9270000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</row>
    <row r="9" spans="1:27" ht="21" x14ac:dyDescent="0.35">
      <c r="A9" s="64" t="s">
        <v>32</v>
      </c>
      <c r="B9" s="65" t="s">
        <v>33</v>
      </c>
      <c r="C9" s="66" t="s">
        <v>49</v>
      </c>
      <c r="D9" s="64" t="s">
        <v>35</v>
      </c>
      <c r="E9" s="64" t="s">
        <v>42</v>
      </c>
      <c r="F9" s="64" t="s">
        <v>42</v>
      </c>
      <c r="G9" s="64"/>
      <c r="H9" s="64"/>
      <c r="I9" s="64"/>
      <c r="J9" s="64"/>
      <c r="K9" s="64"/>
      <c r="L9" s="64"/>
      <c r="M9" s="64" t="s">
        <v>37</v>
      </c>
      <c r="N9" s="64" t="s">
        <v>38</v>
      </c>
      <c r="O9" s="64" t="s">
        <v>39</v>
      </c>
      <c r="P9" s="65" t="s">
        <v>50</v>
      </c>
      <c r="Q9" s="67">
        <v>657140000</v>
      </c>
      <c r="R9" s="67">
        <v>3985600</v>
      </c>
      <c r="S9" s="67">
        <v>0</v>
      </c>
      <c r="T9" s="67">
        <v>661125600</v>
      </c>
      <c r="U9" s="67">
        <v>0</v>
      </c>
      <c r="V9" s="67">
        <v>614856334.27999997</v>
      </c>
      <c r="W9" s="67">
        <v>46269265.719999999</v>
      </c>
      <c r="X9" s="67">
        <v>426559427.79000002</v>
      </c>
      <c r="Y9" s="67">
        <v>213145905.97999999</v>
      </c>
      <c r="Z9" s="67">
        <v>213145905.97999999</v>
      </c>
      <c r="AA9" s="67">
        <v>213145905.97999999</v>
      </c>
    </row>
    <row r="10" spans="1:27" ht="21" x14ac:dyDescent="0.35">
      <c r="A10" s="64" t="s">
        <v>32</v>
      </c>
      <c r="B10" s="65" t="s">
        <v>33</v>
      </c>
      <c r="C10" s="66" t="s">
        <v>51</v>
      </c>
      <c r="D10" s="64" t="s">
        <v>35</v>
      </c>
      <c r="E10" s="64" t="s">
        <v>45</v>
      </c>
      <c r="F10" s="64" t="s">
        <v>52</v>
      </c>
      <c r="G10" s="64" t="s">
        <v>42</v>
      </c>
      <c r="H10" s="64" t="s">
        <v>53</v>
      </c>
      <c r="I10" s="64"/>
      <c r="J10" s="64"/>
      <c r="K10" s="64"/>
      <c r="L10" s="64"/>
      <c r="M10" s="64" t="s">
        <v>37</v>
      </c>
      <c r="N10" s="64" t="s">
        <v>38</v>
      </c>
      <c r="O10" s="64" t="s">
        <v>39</v>
      </c>
      <c r="P10" s="65" t="s">
        <v>54</v>
      </c>
      <c r="Q10" s="67">
        <v>1000000</v>
      </c>
      <c r="R10" s="67">
        <v>0</v>
      </c>
      <c r="S10" s="67">
        <v>0</v>
      </c>
      <c r="T10" s="67">
        <v>1000000</v>
      </c>
      <c r="U10" s="67">
        <v>0</v>
      </c>
      <c r="V10" s="67">
        <v>0</v>
      </c>
      <c r="W10" s="67">
        <v>1000000</v>
      </c>
      <c r="X10" s="67">
        <v>0</v>
      </c>
      <c r="Y10" s="67">
        <v>0</v>
      </c>
      <c r="Z10" s="67">
        <v>0</v>
      </c>
      <c r="AA10" s="67">
        <v>0</v>
      </c>
    </row>
    <row r="11" spans="1:27" ht="31.5" x14ac:dyDescent="0.35">
      <c r="A11" s="64" t="s">
        <v>32</v>
      </c>
      <c r="B11" s="65" t="s">
        <v>33</v>
      </c>
      <c r="C11" s="66" t="s">
        <v>55</v>
      </c>
      <c r="D11" s="64" t="s">
        <v>35</v>
      </c>
      <c r="E11" s="64" t="s">
        <v>45</v>
      </c>
      <c r="F11" s="64" t="s">
        <v>52</v>
      </c>
      <c r="G11" s="64" t="s">
        <v>42</v>
      </c>
      <c r="H11" s="64" t="s">
        <v>56</v>
      </c>
      <c r="I11" s="64"/>
      <c r="J11" s="64"/>
      <c r="K11" s="64"/>
      <c r="L11" s="64"/>
      <c r="M11" s="64" t="s">
        <v>37</v>
      </c>
      <c r="N11" s="64" t="s">
        <v>38</v>
      </c>
      <c r="O11" s="64" t="s">
        <v>39</v>
      </c>
      <c r="P11" s="65" t="s">
        <v>57</v>
      </c>
      <c r="Q11" s="67">
        <v>11000000</v>
      </c>
      <c r="R11" s="67">
        <v>20000000</v>
      </c>
      <c r="S11" s="67">
        <v>0</v>
      </c>
      <c r="T11" s="67">
        <v>31000000</v>
      </c>
      <c r="U11" s="67">
        <v>0</v>
      </c>
      <c r="V11" s="67">
        <v>31000000</v>
      </c>
      <c r="W11" s="67">
        <v>0</v>
      </c>
      <c r="X11" s="67">
        <v>2222186</v>
      </c>
      <c r="Y11" s="67">
        <v>2222186</v>
      </c>
      <c r="Z11" s="67">
        <v>2222186</v>
      </c>
      <c r="AA11" s="67">
        <v>2222186</v>
      </c>
    </row>
    <row r="12" spans="1:27" ht="21" x14ac:dyDescent="0.35">
      <c r="A12" s="64" t="s">
        <v>32</v>
      </c>
      <c r="B12" s="65" t="s">
        <v>33</v>
      </c>
      <c r="C12" s="66" t="s">
        <v>58</v>
      </c>
      <c r="D12" s="64" t="s">
        <v>35</v>
      </c>
      <c r="E12" s="64" t="s">
        <v>45</v>
      </c>
      <c r="F12" s="64" t="s">
        <v>38</v>
      </c>
      <c r="G12" s="64" t="s">
        <v>36</v>
      </c>
      <c r="H12" s="64" t="s">
        <v>59</v>
      </c>
      <c r="I12" s="64"/>
      <c r="J12" s="64"/>
      <c r="K12" s="64"/>
      <c r="L12" s="64"/>
      <c r="M12" s="64" t="s">
        <v>37</v>
      </c>
      <c r="N12" s="64" t="s">
        <v>38</v>
      </c>
      <c r="O12" s="64" t="s">
        <v>39</v>
      </c>
      <c r="P12" s="65" t="s">
        <v>60</v>
      </c>
      <c r="Q12" s="67">
        <v>1000000</v>
      </c>
      <c r="R12" s="67">
        <v>0</v>
      </c>
      <c r="S12" s="67">
        <v>0</v>
      </c>
      <c r="T12" s="67">
        <v>1000000</v>
      </c>
      <c r="U12" s="67">
        <v>0</v>
      </c>
      <c r="V12" s="67">
        <v>0</v>
      </c>
      <c r="W12" s="67">
        <v>1000000</v>
      </c>
      <c r="X12" s="67">
        <v>0</v>
      </c>
      <c r="Y12" s="67">
        <v>0</v>
      </c>
      <c r="Z12" s="67">
        <v>0</v>
      </c>
      <c r="AA12" s="67">
        <v>0</v>
      </c>
    </row>
    <row r="13" spans="1:27" ht="21" x14ac:dyDescent="0.35">
      <c r="A13" s="64" t="s">
        <v>32</v>
      </c>
      <c r="B13" s="65" t="s">
        <v>33</v>
      </c>
      <c r="C13" s="66" t="s">
        <v>61</v>
      </c>
      <c r="D13" s="64" t="s">
        <v>35</v>
      </c>
      <c r="E13" s="64" t="s">
        <v>62</v>
      </c>
      <c r="F13" s="64" t="s">
        <v>36</v>
      </c>
      <c r="G13" s="64"/>
      <c r="H13" s="64"/>
      <c r="I13" s="64"/>
      <c r="J13" s="64"/>
      <c r="K13" s="64"/>
      <c r="L13" s="64"/>
      <c r="M13" s="64" t="s">
        <v>37</v>
      </c>
      <c r="N13" s="64" t="s">
        <v>38</v>
      </c>
      <c r="O13" s="64" t="s">
        <v>39</v>
      </c>
      <c r="P13" s="65" t="s">
        <v>63</v>
      </c>
      <c r="Q13" s="67">
        <v>30100000</v>
      </c>
      <c r="R13" s="67">
        <v>0</v>
      </c>
      <c r="S13" s="67">
        <v>2584600</v>
      </c>
      <c r="T13" s="67">
        <v>27515400</v>
      </c>
      <c r="U13" s="67">
        <v>0</v>
      </c>
      <c r="V13" s="67">
        <v>27515400</v>
      </c>
      <c r="W13" s="67">
        <v>0</v>
      </c>
      <c r="X13" s="67">
        <v>27515400</v>
      </c>
      <c r="Y13" s="67">
        <v>27515400</v>
      </c>
      <c r="Z13" s="67">
        <v>27515400</v>
      </c>
      <c r="AA13" s="67">
        <v>27515400</v>
      </c>
    </row>
    <row r="14" spans="1:27" ht="21" x14ac:dyDescent="0.35">
      <c r="A14" s="64" t="s">
        <v>32</v>
      </c>
      <c r="B14" s="65" t="s">
        <v>33</v>
      </c>
      <c r="C14" s="66" t="s">
        <v>64</v>
      </c>
      <c r="D14" s="64" t="s">
        <v>35</v>
      </c>
      <c r="E14" s="64" t="s">
        <v>62</v>
      </c>
      <c r="F14" s="64" t="s">
        <v>52</v>
      </c>
      <c r="G14" s="64" t="s">
        <v>36</v>
      </c>
      <c r="H14" s="64"/>
      <c r="I14" s="64"/>
      <c r="J14" s="64"/>
      <c r="K14" s="64"/>
      <c r="L14" s="64"/>
      <c r="M14" s="64" t="s">
        <v>37</v>
      </c>
      <c r="N14" s="64" t="s">
        <v>65</v>
      </c>
      <c r="O14" s="64" t="s">
        <v>66</v>
      </c>
      <c r="P14" s="65" t="s">
        <v>67</v>
      </c>
      <c r="Q14" s="67">
        <v>15141121</v>
      </c>
      <c r="R14" s="67">
        <v>0</v>
      </c>
      <c r="S14" s="67">
        <v>0</v>
      </c>
      <c r="T14" s="67">
        <v>15141121</v>
      </c>
      <c r="U14" s="67">
        <v>0</v>
      </c>
      <c r="V14" s="67">
        <v>0</v>
      </c>
      <c r="W14" s="67">
        <v>15141121</v>
      </c>
      <c r="X14" s="67">
        <v>0</v>
      </c>
      <c r="Y14" s="67">
        <v>0</v>
      </c>
      <c r="Z14" s="67">
        <v>0</v>
      </c>
      <c r="AA14" s="67">
        <v>0</v>
      </c>
    </row>
    <row r="15" spans="1:27" ht="21" x14ac:dyDescent="0.35">
      <c r="A15" s="64" t="s">
        <v>32</v>
      </c>
      <c r="B15" s="65" t="s">
        <v>33</v>
      </c>
      <c r="C15" s="66" t="s">
        <v>106</v>
      </c>
      <c r="D15" s="64" t="s">
        <v>35</v>
      </c>
      <c r="E15" s="64" t="s">
        <v>62</v>
      </c>
      <c r="F15" s="64" t="s">
        <v>107</v>
      </c>
      <c r="G15" s="64"/>
      <c r="H15" s="64"/>
      <c r="I15" s="64"/>
      <c r="J15" s="64"/>
      <c r="K15" s="64"/>
      <c r="L15" s="64"/>
      <c r="M15" s="64" t="s">
        <v>37</v>
      </c>
      <c r="N15" s="64" t="s">
        <v>38</v>
      </c>
      <c r="O15" s="64" t="s">
        <v>39</v>
      </c>
      <c r="P15" s="65" t="s">
        <v>108</v>
      </c>
      <c r="Q15" s="67">
        <v>0</v>
      </c>
      <c r="R15" s="67">
        <v>7869000</v>
      </c>
      <c r="S15" s="67">
        <v>0</v>
      </c>
      <c r="T15" s="67">
        <v>7869000</v>
      </c>
      <c r="U15" s="67">
        <v>0</v>
      </c>
      <c r="V15" s="67">
        <v>7111500</v>
      </c>
      <c r="W15" s="67">
        <v>757500</v>
      </c>
      <c r="X15" s="67">
        <v>7111500</v>
      </c>
      <c r="Y15" s="67">
        <v>7111500</v>
      </c>
      <c r="Z15" s="67">
        <v>7111500</v>
      </c>
      <c r="AA15" s="67">
        <v>7111500</v>
      </c>
    </row>
    <row r="16" spans="1:27" ht="52.5" x14ac:dyDescent="0.35">
      <c r="A16" s="64" t="s">
        <v>32</v>
      </c>
      <c r="B16" s="65" t="s">
        <v>33</v>
      </c>
      <c r="C16" s="66" t="s">
        <v>68</v>
      </c>
      <c r="D16" s="64" t="s">
        <v>69</v>
      </c>
      <c r="E16" s="64" t="s">
        <v>70</v>
      </c>
      <c r="F16" s="64" t="s">
        <v>71</v>
      </c>
      <c r="G16" s="64" t="s">
        <v>72</v>
      </c>
      <c r="H16" s="64"/>
      <c r="I16" s="64"/>
      <c r="J16" s="64"/>
      <c r="K16" s="64"/>
      <c r="L16" s="64"/>
      <c r="M16" s="64" t="s">
        <v>37</v>
      </c>
      <c r="N16" s="64" t="s">
        <v>38</v>
      </c>
      <c r="O16" s="64" t="s">
        <v>39</v>
      </c>
      <c r="P16" s="65" t="s">
        <v>73</v>
      </c>
      <c r="Q16" s="67">
        <v>1029864061</v>
      </c>
      <c r="R16" s="67">
        <v>0</v>
      </c>
      <c r="S16" s="67">
        <v>0</v>
      </c>
      <c r="T16" s="67">
        <v>1029864061</v>
      </c>
      <c r="U16" s="67">
        <v>0</v>
      </c>
      <c r="V16" s="67">
        <v>1000060382.99</v>
      </c>
      <c r="W16" s="67">
        <v>29803678.010000002</v>
      </c>
      <c r="X16" s="67">
        <v>983871461.70000005</v>
      </c>
      <c r="Y16" s="67">
        <v>682275501.20000005</v>
      </c>
      <c r="Z16" s="67">
        <v>682275501.20000005</v>
      </c>
      <c r="AA16" s="67">
        <v>682275501.20000005</v>
      </c>
    </row>
    <row r="17" spans="1:27" ht="52.5" x14ac:dyDescent="0.35">
      <c r="A17" s="64" t="s">
        <v>32</v>
      </c>
      <c r="B17" s="65" t="s">
        <v>33</v>
      </c>
      <c r="C17" s="66" t="s">
        <v>68</v>
      </c>
      <c r="D17" s="64" t="s">
        <v>69</v>
      </c>
      <c r="E17" s="64" t="s">
        <v>70</v>
      </c>
      <c r="F17" s="64" t="s">
        <v>71</v>
      </c>
      <c r="G17" s="64" t="s">
        <v>72</v>
      </c>
      <c r="H17" s="64"/>
      <c r="I17" s="64"/>
      <c r="J17" s="64"/>
      <c r="K17" s="64"/>
      <c r="L17" s="64"/>
      <c r="M17" s="64" t="s">
        <v>74</v>
      </c>
      <c r="N17" s="64" t="s">
        <v>75</v>
      </c>
      <c r="O17" s="64" t="s">
        <v>39</v>
      </c>
      <c r="P17" s="65" t="s">
        <v>73</v>
      </c>
      <c r="Q17" s="67">
        <v>516433548</v>
      </c>
      <c r="R17" s="67">
        <v>0</v>
      </c>
      <c r="S17" s="67">
        <v>0</v>
      </c>
      <c r="T17" s="67">
        <v>516433548</v>
      </c>
      <c r="U17" s="67">
        <v>0</v>
      </c>
      <c r="V17" s="67">
        <v>150901286</v>
      </c>
      <c r="W17" s="67">
        <v>365532262</v>
      </c>
      <c r="X17" s="67">
        <v>102476981</v>
      </c>
      <c r="Y17" s="67">
        <v>0</v>
      </c>
      <c r="Z17" s="67">
        <v>0</v>
      </c>
      <c r="AA17" s="67">
        <v>0</v>
      </c>
    </row>
    <row r="18" spans="1:27" ht="52.5" x14ac:dyDescent="0.35">
      <c r="A18" s="64" t="s">
        <v>32</v>
      </c>
      <c r="B18" s="65" t="s">
        <v>33</v>
      </c>
      <c r="C18" s="66" t="s">
        <v>68</v>
      </c>
      <c r="D18" s="64" t="s">
        <v>69</v>
      </c>
      <c r="E18" s="64" t="s">
        <v>70</v>
      </c>
      <c r="F18" s="64" t="s">
        <v>71</v>
      </c>
      <c r="G18" s="64" t="s">
        <v>72</v>
      </c>
      <c r="H18" s="64"/>
      <c r="I18" s="64"/>
      <c r="J18" s="64"/>
      <c r="K18" s="64"/>
      <c r="L18" s="64"/>
      <c r="M18" s="64" t="s">
        <v>74</v>
      </c>
      <c r="N18" s="64" t="s">
        <v>76</v>
      </c>
      <c r="O18" s="64" t="s">
        <v>39</v>
      </c>
      <c r="P18" s="65" t="s">
        <v>73</v>
      </c>
      <c r="Q18" s="67">
        <v>125213459</v>
      </c>
      <c r="R18" s="67">
        <v>0</v>
      </c>
      <c r="S18" s="67">
        <v>0</v>
      </c>
      <c r="T18" s="67">
        <v>125213459</v>
      </c>
      <c r="U18" s="67">
        <v>0</v>
      </c>
      <c r="V18" s="67">
        <v>112792307.8</v>
      </c>
      <c r="W18" s="67">
        <v>12421151.199999999</v>
      </c>
      <c r="X18" s="67">
        <v>112792307.8</v>
      </c>
      <c r="Y18" s="67">
        <v>64346958.799999997</v>
      </c>
      <c r="Z18" s="67">
        <v>64346958.799999997</v>
      </c>
      <c r="AA18" s="67">
        <v>64346958.799999997</v>
      </c>
    </row>
    <row r="19" spans="1:27" ht="52.5" x14ac:dyDescent="0.35">
      <c r="A19" s="64" t="s">
        <v>32</v>
      </c>
      <c r="B19" s="65" t="s">
        <v>33</v>
      </c>
      <c r="C19" s="66" t="s">
        <v>77</v>
      </c>
      <c r="D19" s="64" t="s">
        <v>69</v>
      </c>
      <c r="E19" s="64" t="s">
        <v>70</v>
      </c>
      <c r="F19" s="64" t="s">
        <v>71</v>
      </c>
      <c r="G19" s="64" t="s">
        <v>78</v>
      </c>
      <c r="H19" s="64"/>
      <c r="I19" s="64"/>
      <c r="J19" s="64"/>
      <c r="K19" s="64"/>
      <c r="L19" s="64"/>
      <c r="M19" s="64" t="s">
        <v>37</v>
      </c>
      <c r="N19" s="64" t="s">
        <v>38</v>
      </c>
      <c r="O19" s="64" t="s">
        <v>39</v>
      </c>
      <c r="P19" s="65" t="s">
        <v>79</v>
      </c>
      <c r="Q19" s="67">
        <v>2234619188</v>
      </c>
      <c r="R19" s="67">
        <v>0</v>
      </c>
      <c r="S19" s="67">
        <v>0</v>
      </c>
      <c r="T19" s="67">
        <v>2234619188</v>
      </c>
      <c r="U19" s="67">
        <v>0</v>
      </c>
      <c r="V19" s="67">
        <v>2080238755.5</v>
      </c>
      <c r="W19" s="67">
        <v>154380432.5</v>
      </c>
      <c r="X19" s="67">
        <v>2078438755.5</v>
      </c>
      <c r="Y19" s="67">
        <v>1173241859</v>
      </c>
      <c r="Z19" s="67">
        <v>1173241859</v>
      </c>
      <c r="AA19" s="67">
        <v>1173241859</v>
      </c>
    </row>
    <row r="20" spans="1:27" ht="52.5" x14ac:dyDescent="0.35">
      <c r="A20" s="64" t="s">
        <v>32</v>
      </c>
      <c r="B20" s="65" t="s">
        <v>33</v>
      </c>
      <c r="C20" s="66" t="s">
        <v>77</v>
      </c>
      <c r="D20" s="64" t="s">
        <v>69</v>
      </c>
      <c r="E20" s="64" t="s">
        <v>70</v>
      </c>
      <c r="F20" s="64" t="s">
        <v>71</v>
      </c>
      <c r="G20" s="64" t="s">
        <v>78</v>
      </c>
      <c r="H20" s="64"/>
      <c r="I20" s="64"/>
      <c r="J20" s="64"/>
      <c r="K20" s="64"/>
      <c r="L20" s="64"/>
      <c r="M20" s="64" t="s">
        <v>74</v>
      </c>
      <c r="N20" s="64" t="s">
        <v>75</v>
      </c>
      <c r="O20" s="64" t="s">
        <v>39</v>
      </c>
      <c r="P20" s="65" t="s">
        <v>79</v>
      </c>
      <c r="Q20" s="67">
        <v>483770848</v>
      </c>
      <c r="R20" s="67">
        <v>0</v>
      </c>
      <c r="S20" s="67">
        <v>0</v>
      </c>
      <c r="T20" s="67">
        <v>483770848</v>
      </c>
      <c r="U20" s="67">
        <v>0</v>
      </c>
      <c r="V20" s="67">
        <v>0</v>
      </c>
      <c r="W20" s="67">
        <v>483770848</v>
      </c>
      <c r="X20" s="67">
        <v>0</v>
      </c>
      <c r="Y20" s="67">
        <v>0</v>
      </c>
      <c r="Z20" s="67">
        <v>0</v>
      </c>
      <c r="AA20" s="67">
        <v>0</v>
      </c>
    </row>
    <row r="21" spans="1:27" ht="52.5" x14ac:dyDescent="0.35">
      <c r="A21" s="64" t="s">
        <v>32</v>
      </c>
      <c r="B21" s="65" t="s">
        <v>33</v>
      </c>
      <c r="C21" s="66" t="s">
        <v>80</v>
      </c>
      <c r="D21" s="64" t="s">
        <v>69</v>
      </c>
      <c r="E21" s="64" t="s">
        <v>81</v>
      </c>
      <c r="F21" s="64" t="s">
        <v>71</v>
      </c>
      <c r="G21" s="64" t="s">
        <v>82</v>
      </c>
      <c r="H21" s="64"/>
      <c r="I21" s="64"/>
      <c r="J21" s="64"/>
      <c r="K21" s="64"/>
      <c r="L21" s="64"/>
      <c r="M21" s="64" t="s">
        <v>37</v>
      </c>
      <c r="N21" s="64" t="s">
        <v>38</v>
      </c>
      <c r="O21" s="64" t="s">
        <v>39</v>
      </c>
      <c r="P21" s="65" t="s">
        <v>83</v>
      </c>
      <c r="Q21" s="67">
        <v>994044188</v>
      </c>
      <c r="R21" s="67">
        <v>0</v>
      </c>
      <c r="S21" s="67">
        <v>0</v>
      </c>
      <c r="T21" s="67">
        <v>994044188</v>
      </c>
      <c r="U21" s="67">
        <v>0</v>
      </c>
      <c r="V21" s="67">
        <v>829803651.74000001</v>
      </c>
      <c r="W21" s="67">
        <v>164240536.25999999</v>
      </c>
      <c r="X21" s="67">
        <v>717548851.74000001</v>
      </c>
      <c r="Y21" s="67">
        <v>351531447.37</v>
      </c>
      <c r="Z21" s="67">
        <v>351531447.37</v>
      </c>
      <c r="AA21" s="67">
        <v>351531447.37</v>
      </c>
    </row>
    <row r="22" spans="1:27" ht="31.5" x14ac:dyDescent="0.35">
      <c r="A22" s="64" t="s">
        <v>32</v>
      </c>
      <c r="B22" s="65" t="s">
        <v>33</v>
      </c>
      <c r="C22" s="66" t="s">
        <v>84</v>
      </c>
      <c r="D22" s="64" t="s">
        <v>69</v>
      </c>
      <c r="E22" s="64" t="s">
        <v>81</v>
      </c>
      <c r="F22" s="64" t="s">
        <v>71</v>
      </c>
      <c r="G22" s="64" t="s">
        <v>72</v>
      </c>
      <c r="H22" s="64"/>
      <c r="I22" s="64"/>
      <c r="J22" s="64"/>
      <c r="K22" s="64"/>
      <c r="L22" s="64"/>
      <c r="M22" s="64" t="s">
        <v>37</v>
      </c>
      <c r="N22" s="64" t="s">
        <v>38</v>
      </c>
      <c r="O22" s="64" t="s">
        <v>39</v>
      </c>
      <c r="P22" s="65" t="s">
        <v>85</v>
      </c>
      <c r="Q22" s="67">
        <v>715317339</v>
      </c>
      <c r="R22" s="67">
        <v>0</v>
      </c>
      <c r="S22" s="67">
        <v>0</v>
      </c>
      <c r="T22" s="67">
        <v>715317339</v>
      </c>
      <c r="U22" s="67">
        <v>0</v>
      </c>
      <c r="V22" s="67">
        <v>676217576</v>
      </c>
      <c r="W22" s="67">
        <v>39099763</v>
      </c>
      <c r="X22" s="67">
        <v>666217576</v>
      </c>
      <c r="Y22" s="67">
        <v>476292061</v>
      </c>
      <c r="Z22" s="67">
        <v>476292061</v>
      </c>
      <c r="AA22" s="67">
        <v>476292061</v>
      </c>
    </row>
    <row r="23" spans="1:27" ht="31.5" x14ac:dyDescent="0.35">
      <c r="A23" s="64" t="s">
        <v>32</v>
      </c>
      <c r="B23" s="65" t="s">
        <v>33</v>
      </c>
      <c r="C23" s="66" t="s">
        <v>84</v>
      </c>
      <c r="D23" s="64" t="s">
        <v>69</v>
      </c>
      <c r="E23" s="64" t="s">
        <v>81</v>
      </c>
      <c r="F23" s="64" t="s">
        <v>71</v>
      </c>
      <c r="G23" s="64" t="s">
        <v>72</v>
      </c>
      <c r="H23" s="64"/>
      <c r="I23" s="64"/>
      <c r="J23" s="64"/>
      <c r="K23" s="64"/>
      <c r="L23" s="64"/>
      <c r="M23" s="64" t="s">
        <v>74</v>
      </c>
      <c r="N23" s="64" t="s">
        <v>76</v>
      </c>
      <c r="O23" s="64" t="s">
        <v>39</v>
      </c>
      <c r="P23" s="65" t="s">
        <v>85</v>
      </c>
      <c r="Q23" s="67">
        <v>170000000</v>
      </c>
      <c r="R23" s="67">
        <v>0</v>
      </c>
      <c r="S23" s="67">
        <v>0</v>
      </c>
      <c r="T23" s="67">
        <v>170000000</v>
      </c>
      <c r="U23" s="67">
        <v>0</v>
      </c>
      <c r="V23" s="67">
        <v>165199992</v>
      </c>
      <c r="W23" s="67">
        <v>4800008</v>
      </c>
      <c r="X23" s="67">
        <v>165199992</v>
      </c>
      <c r="Y23" s="67">
        <v>122599992</v>
      </c>
      <c r="Z23" s="67">
        <v>122599992</v>
      </c>
      <c r="AA23" s="67">
        <v>122599992</v>
      </c>
    </row>
    <row r="24" spans="1:27" ht="14.5" x14ac:dyDescent="0.35">
      <c r="A24" s="64" t="s">
        <v>1</v>
      </c>
      <c r="B24" s="65" t="s">
        <v>1</v>
      </c>
      <c r="C24" s="66" t="s">
        <v>1</v>
      </c>
      <c r="D24" s="64" t="s">
        <v>1</v>
      </c>
      <c r="E24" s="64" t="s">
        <v>1</v>
      </c>
      <c r="F24" s="64" t="s">
        <v>1</v>
      </c>
      <c r="G24" s="64" t="s">
        <v>1</v>
      </c>
      <c r="H24" s="64" t="s">
        <v>1</v>
      </c>
      <c r="I24" s="64" t="s">
        <v>1</v>
      </c>
      <c r="J24" s="64" t="s">
        <v>1</v>
      </c>
      <c r="K24" s="64" t="s">
        <v>1</v>
      </c>
      <c r="L24" s="64" t="s">
        <v>1</v>
      </c>
      <c r="M24" s="64" t="s">
        <v>1</v>
      </c>
      <c r="N24" s="64" t="s">
        <v>1</v>
      </c>
      <c r="O24" s="64" t="s">
        <v>1</v>
      </c>
      <c r="P24" s="65" t="s">
        <v>1</v>
      </c>
      <c r="Q24" s="67">
        <v>11598546326</v>
      </c>
      <c r="R24" s="67">
        <v>31854600</v>
      </c>
      <c r="S24" s="67">
        <v>31854600</v>
      </c>
      <c r="T24" s="67">
        <v>11598546326</v>
      </c>
      <c r="U24" s="67">
        <v>0</v>
      </c>
      <c r="V24" s="67">
        <v>10280329760.309999</v>
      </c>
      <c r="W24" s="67">
        <v>1318216565.6900001</v>
      </c>
      <c r="X24" s="67">
        <v>8925141702.5300007</v>
      </c>
      <c r="Y24" s="67">
        <v>6755156274.3500004</v>
      </c>
      <c r="Z24" s="67">
        <v>6755156274.3500004</v>
      </c>
      <c r="AA24" s="67">
        <v>6755156274.3500004</v>
      </c>
    </row>
    <row r="25" spans="1:27" ht="0" hidden="1" customHeight="1" x14ac:dyDescent="0.35">
      <c r="A25" s="64" t="s">
        <v>1</v>
      </c>
      <c r="B25" s="68" t="s">
        <v>1</v>
      </c>
      <c r="C25" s="66" t="s">
        <v>1</v>
      </c>
      <c r="D25" s="64" t="s">
        <v>1</v>
      </c>
      <c r="E25" s="64" t="s">
        <v>1</v>
      </c>
      <c r="F25" s="64" t="s">
        <v>1</v>
      </c>
      <c r="G25" s="64" t="s">
        <v>1</v>
      </c>
      <c r="H25" s="64" t="s">
        <v>1</v>
      </c>
      <c r="I25" s="64" t="s">
        <v>1</v>
      </c>
      <c r="J25" s="64" t="s">
        <v>1</v>
      </c>
      <c r="K25" s="64" t="s">
        <v>1</v>
      </c>
      <c r="L25" s="64" t="s">
        <v>1</v>
      </c>
      <c r="M25" s="64" t="s">
        <v>1</v>
      </c>
      <c r="N25" s="64" t="s">
        <v>1</v>
      </c>
      <c r="O25" s="64" t="s">
        <v>1</v>
      </c>
      <c r="P25" s="65" t="s">
        <v>1</v>
      </c>
      <c r="Q25" s="69" t="s">
        <v>1</v>
      </c>
      <c r="R25" s="69" t="s">
        <v>1</v>
      </c>
      <c r="S25" s="69" t="s">
        <v>1</v>
      </c>
      <c r="T25" s="69" t="s">
        <v>1</v>
      </c>
      <c r="U25" s="69" t="s">
        <v>1</v>
      </c>
      <c r="V25" s="69" t="s">
        <v>1</v>
      </c>
      <c r="W25" s="69" t="s">
        <v>1</v>
      </c>
      <c r="X25" s="69" t="s">
        <v>1</v>
      </c>
      <c r="Y25" s="69" t="s">
        <v>1</v>
      </c>
      <c r="Z25" s="69" t="s">
        <v>1</v>
      </c>
      <c r="AA25" s="69" t="s">
        <v>1</v>
      </c>
    </row>
    <row r="26" spans="1:27" ht="34" customHeight="1" x14ac:dyDescent="0.35"/>
    <row r="27" spans="1:27" ht="15.75" customHeight="1" x14ac:dyDescent="0.35"/>
    <row r="28" spans="1:27" ht="15.75" customHeight="1" x14ac:dyDescent="0.35"/>
    <row r="29" spans="1:27" ht="15.75" customHeight="1" x14ac:dyDescent="0.35"/>
    <row r="30" spans="1:27" ht="15.75" customHeight="1" x14ac:dyDescent="0.35"/>
    <row r="31" spans="1:27" ht="15.75" customHeight="1" x14ac:dyDescent="0.35"/>
    <row r="32" spans="1:27" ht="15.75" customHeight="1" x14ac:dyDescent="0.35"/>
    <row r="33" ht="33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autoFilter ref="A4:AA24"/>
  <pageMargins left="0.78740157480314998" right="0.78740157480314998" top="0.78740157480314998" bottom="0.78740157480314998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/>
  </sheetViews>
  <sheetFormatPr baseColWidth="10" defaultColWidth="12.6640625" defaultRowHeight="15" customHeight="1" x14ac:dyDescent="0.3"/>
  <cols>
    <col min="1" max="1" width="1.4140625" customWidth="1"/>
    <col min="2" max="2" width="18.9140625" customWidth="1"/>
    <col min="3" max="3" width="24.1640625" customWidth="1"/>
    <col min="4" max="6" width="16" customWidth="1"/>
    <col min="7" max="7" width="9.9140625" customWidth="1"/>
    <col min="8" max="8" width="16" customWidth="1"/>
    <col min="9" max="9" width="8.75" customWidth="1"/>
    <col min="10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48" t="s">
        <v>109</v>
      </c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1"/>
      <c r="B7" s="50" t="s">
        <v>86</v>
      </c>
      <c r="C7" s="49"/>
      <c r="D7" s="49"/>
      <c r="E7" s="49"/>
      <c r="F7" s="49"/>
      <c r="G7" s="49"/>
      <c r="H7" s="49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87</v>
      </c>
      <c r="C9" s="3" t="s">
        <v>20</v>
      </c>
      <c r="D9" s="3" t="s">
        <v>24</v>
      </c>
      <c r="E9" s="3" t="s">
        <v>28</v>
      </c>
      <c r="F9" s="3" t="s">
        <v>88</v>
      </c>
      <c r="G9" s="3" t="s">
        <v>89</v>
      </c>
      <c r="H9" s="3" t="s">
        <v>29</v>
      </c>
      <c r="I9" s="3" t="s">
        <v>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1"/>
      <c r="B10" s="4" t="s">
        <v>34</v>
      </c>
      <c r="C10" s="5" t="s">
        <v>40</v>
      </c>
      <c r="D10" s="6">
        <f>+'Ejecución SIIF'!T5</f>
        <v>3040258377</v>
      </c>
      <c r="E10" s="6">
        <f>+'Ejecución SIIF'!X5</f>
        <v>2424764760</v>
      </c>
      <c r="F10" s="6">
        <f t="shared" ref="F10:F25" si="0">+D10-E10</f>
        <v>615493617</v>
      </c>
      <c r="G10" s="7">
        <f t="shared" ref="G10:G25" si="1">+E10/D10</f>
        <v>0.79755220093913748</v>
      </c>
      <c r="H10" s="6">
        <f>+'Ejecución SIIF'!Y5</f>
        <v>2424450960</v>
      </c>
      <c r="I10" s="8">
        <f t="shared" ref="I10:I25" si="2">+H10/D10</f>
        <v>0.79744898602741354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9" t="s">
        <v>41</v>
      </c>
      <c r="C11" s="10" t="s">
        <v>43</v>
      </c>
      <c r="D11" s="6">
        <f>+'Ejecución SIIF'!T6</f>
        <v>1084938552</v>
      </c>
      <c r="E11" s="6">
        <f>+'Ejecución SIIF'!X6</f>
        <v>915648436</v>
      </c>
      <c r="F11" s="6">
        <f t="shared" si="0"/>
        <v>169290116</v>
      </c>
      <c r="G11" s="11">
        <f t="shared" si="1"/>
        <v>0.84396340632570688</v>
      </c>
      <c r="H11" s="6">
        <f>+'Ejecución SIIF'!Y6</f>
        <v>915648436</v>
      </c>
      <c r="I11" s="12">
        <f t="shared" si="2"/>
        <v>0.84396340632570688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13" t="s">
        <v>44</v>
      </c>
      <c r="C12" s="14" t="s">
        <v>46</v>
      </c>
      <c r="D12" s="6">
        <f>+'Ejecución SIIF'!T7</f>
        <v>459435645</v>
      </c>
      <c r="E12" s="6">
        <f>+'Ejecución SIIF'!X7</f>
        <v>294774067</v>
      </c>
      <c r="F12" s="6">
        <f t="shared" si="0"/>
        <v>164661578</v>
      </c>
      <c r="G12" s="15">
        <f t="shared" si="1"/>
        <v>0.64160034208926042</v>
      </c>
      <c r="H12" s="6">
        <f>+'Ejecución SIIF'!Y7</f>
        <v>294774067</v>
      </c>
      <c r="I12" s="16">
        <f t="shared" si="2"/>
        <v>0.64160034208926042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51" t="s">
        <v>91</v>
      </c>
      <c r="C13" s="52"/>
      <c r="D13" s="17">
        <f t="shared" ref="D13:E13" si="3">SUM(D10:D12)</f>
        <v>4584632574</v>
      </c>
      <c r="E13" s="17">
        <f t="shared" si="3"/>
        <v>3635187263</v>
      </c>
      <c r="F13" s="17">
        <f t="shared" si="0"/>
        <v>949445311</v>
      </c>
      <c r="G13" s="18">
        <f t="shared" si="1"/>
        <v>0.7929070005774469</v>
      </c>
      <c r="H13" s="17">
        <f>SUM(H10:H12)</f>
        <v>3634873463</v>
      </c>
      <c r="I13" s="19">
        <f t="shared" si="2"/>
        <v>0.79283855452535112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5">
      <c r="A14" s="1"/>
      <c r="B14" s="4" t="s">
        <v>47</v>
      </c>
      <c r="C14" s="5" t="s">
        <v>48</v>
      </c>
      <c r="D14" s="6">
        <f>+'Ejecución SIIF'!T8</f>
        <v>0</v>
      </c>
      <c r="E14" s="6">
        <f>+'Ejecución SIIF'!X8</f>
        <v>0</v>
      </c>
      <c r="F14" s="6">
        <f t="shared" si="0"/>
        <v>0</v>
      </c>
      <c r="G14" s="7" t="e">
        <f t="shared" si="1"/>
        <v>#DIV/0!</v>
      </c>
      <c r="H14" s="6">
        <f>+'Ejecución SIIF'!Y8</f>
        <v>0</v>
      </c>
      <c r="I14" s="8" t="e">
        <f t="shared" si="2"/>
        <v>#DIV/0!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 x14ac:dyDescent="0.35">
      <c r="A15" s="1"/>
      <c r="B15" s="13" t="s">
        <v>49</v>
      </c>
      <c r="C15" s="14" t="s">
        <v>50</v>
      </c>
      <c r="D15" s="20">
        <f>+'Ejecución SIIF'!T9</f>
        <v>661125600</v>
      </c>
      <c r="E15" s="20">
        <f>+'Ejecución SIIF'!X9</f>
        <v>426559427.79000002</v>
      </c>
      <c r="F15" s="6">
        <f t="shared" si="0"/>
        <v>234566172.20999998</v>
      </c>
      <c r="G15" s="15">
        <f t="shared" si="1"/>
        <v>0.64520180097397528</v>
      </c>
      <c r="H15" s="20">
        <f>+'Ejecución SIIF'!Y9</f>
        <v>213145905.97999999</v>
      </c>
      <c r="I15" s="16">
        <f t="shared" si="2"/>
        <v>0.32239850639575895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51" t="s">
        <v>92</v>
      </c>
      <c r="C16" s="52"/>
      <c r="D16" s="17">
        <f t="shared" ref="D16:E16" si="4">SUM(D14:D15)</f>
        <v>661125600</v>
      </c>
      <c r="E16" s="17">
        <f t="shared" si="4"/>
        <v>426559427.79000002</v>
      </c>
      <c r="F16" s="17">
        <f t="shared" si="0"/>
        <v>234566172.20999998</v>
      </c>
      <c r="G16" s="18">
        <f t="shared" si="1"/>
        <v>0.64520180097397528</v>
      </c>
      <c r="H16" s="17">
        <f>SUM(H14:H15)</f>
        <v>213145905.97999999</v>
      </c>
      <c r="I16" s="19">
        <f t="shared" si="2"/>
        <v>0.32239850639575895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4" t="s">
        <v>51</v>
      </c>
      <c r="C17" s="5" t="s">
        <v>54</v>
      </c>
      <c r="D17" s="6">
        <f>+'Ejecución SIIF'!T10</f>
        <v>1000000</v>
      </c>
      <c r="E17" s="6">
        <f>+'Ejecución SIIF'!X10</f>
        <v>0</v>
      </c>
      <c r="F17" s="6">
        <f t="shared" si="0"/>
        <v>1000000</v>
      </c>
      <c r="G17" s="7">
        <f t="shared" si="1"/>
        <v>0</v>
      </c>
      <c r="H17" s="6">
        <f>+'Ejecución SIIF'!Y10</f>
        <v>0</v>
      </c>
      <c r="I17" s="8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35">
      <c r="A18" s="1"/>
      <c r="B18" s="9" t="s">
        <v>55</v>
      </c>
      <c r="C18" s="10" t="s">
        <v>57</v>
      </c>
      <c r="D18" s="21">
        <f>+'Ejecución SIIF'!T11</f>
        <v>31000000</v>
      </c>
      <c r="E18" s="21">
        <f>+'Ejecución SIIF'!X11</f>
        <v>2222186</v>
      </c>
      <c r="F18" s="21">
        <f t="shared" si="0"/>
        <v>28777814</v>
      </c>
      <c r="G18" s="11">
        <f t="shared" si="1"/>
        <v>7.1683419354838712E-2</v>
      </c>
      <c r="H18" s="21">
        <f>+'Ejecución SIIF'!Y11</f>
        <v>2222186</v>
      </c>
      <c r="I18" s="12">
        <f t="shared" si="2"/>
        <v>7.1683419354838712E-2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58</v>
      </c>
      <c r="C19" s="14" t="s">
        <v>60</v>
      </c>
      <c r="D19" s="20">
        <f>+'Ejecución SIIF'!T12</f>
        <v>1000000</v>
      </c>
      <c r="E19" s="20">
        <f>+'Ejecución SIIF'!X12</f>
        <v>0</v>
      </c>
      <c r="F19" s="20">
        <f t="shared" si="0"/>
        <v>1000000</v>
      </c>
      <c r="G19" s="15">
        <f t="shared" si="1"/>
        <v>0</v>
      </c>
      <c r="H19" s="20">
        <f>+'Ejecución SIIF'!Y12</f>
        <v>0</v>
      </c>
      <c r="I19" s="16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51" t="s">
        <v>93</v>
      </c>
      <c r="C20" s="52"/>
      <c r="D20" s="17">
        <f t="shared" ref="D20:E20" si="5">SUM(D17:D19)</f>
        <v>33000000</v>
      </c>
      <c r="E20" s="17">
        <f t="shared" si="5"/>
        <v>2222186</v>
      </c>
      <c r="F20" s="17">
        <f t="shared" si="0"/>
        <v>30777814</v>
      </c>
      <c r="G20" s="18">
        <f t="shared" si="1"/>
        <v>6.7338969696969703E-2</v>
      </c>
      <c r="H20" s="17">
        <f>SUM(H17:H19)</f>
        <v>2222186</v>
      </c>
      <c r="I20" s="19">
        <f t="shared" si="2"/>
        <v>6.7338969696969703E-2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4" t="s">
        <v>61</v>
      </c>
      <c r="C21" s="5" t="s">
        <v>63</v>
      </c>
      <c r="D21" s="6">
        <f>+'Ejecución SIIF'!T13</f>
        <v>27515400</v>
      </c>
      <c r="E21" s="6">
        <f>+'Ejecución SIIF'!X13</f>
        <v>27515400</v>
      </c>
      <c r="F21" s="6">
        <f t="shared" si="0"/>
        <v>0</v>
      </c>
      <c r="G21" s="7">
        <f t="shared" si="1"/>
        <v>1</v>
      </c>
      <c r="H21" s="6">
        <f>+'Ejecución SIIF'!Z13</f>
        <v>27515400</v>
      </c>
      <c r="I21" s="8">
        <f t="shared" si="2"/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3" t="s">
        <v>64</v>
      </c>
      <c r="C22" s="14" t="s">
        <v>67</v>
      </c>
      <c r="D22" s="20">
        <f>+'Ejecución SIIF'!T14</f>
        <v>15141121</v>
      </c>
      <c r="E22" s="20">
        <f>+'Ejecución SIIF'!X14</f>
        <v>0</v>
      </c>
      <c r="F22" s="20">
        <f t="shared" si="0"/>
        <v>15141121</v>
      </c>
      <c r="G22" s="15">
        <f t="shared" si="1"/>
        <v>0</v>
      </c>
      <c r="H22" s="20">
        <f>+'Ejecución SIIF'!Y14</f>
        <v>0</v>
      </c>
      <c r="I22" s="16">
        <f t="shared" si="2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43" customFormat="1" ht="15.75" customHeight="1" x14ac:dyDescent="0.35">
      <c r="A23" s="1"/>
      <c r="B23" s="13" t="s">
        <v>106</v>
      </c>
      <c r="C23" s="14" t="s">
        <v>108</v>
      </c>
      <c r="D23" s="20">
        <f>+'Ejecución SIIF'!T15</f>
        <v>7869000</v>
      </c>
      <c r="E23" s="20">
        <f>+'Ejecución SIIF'!X15</f>
        <v>7111500</v>
      </c>
      <c r="F23" s="20">
        <f t="shared" ref="F23" si="6">+D23-E23</f>
        <v>757500</v>
      </c>
      <c r="G23" s="15">
        <f t="shared" ref="G23" si="7">+E23/D23</f>
        <v>0.90373617994662603</v>
      </c>
      <c r="H23" s="20">
        <f>+'Ejecución SIIF'!Y15</f>
        <v>7111500</v>
      </c>
      <c r="I23" s="16">
        <f t="shared" ref="I23" si="8">+H23/D23</f>
        <v>0.90373617994662603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35">
      <c r="A24" s="1"/>
      <c r="B24" s="44" t="s">
        <v>94</v>
      </c>
      <c r="C24" s="45"/>
      <c r="D24" s="22">
        <f>SUM(D21:D23)</f>
        <v>50525521</v>
      </c>
      <c r="E24" s="22">
        <f>SUM(E21:E23)</f>
        <v>34626900</v>
      </c>
      <c r="F24" s="22">
        <f t="shared" si="0"/>
        <v>15898621</v>
      </c>
      <c r="G24" s="23">
        <f t="shared" si="1"/>
        <v>0.6853348429598578</v>
      </c>
      <c r="H24" s="22">
        <f>SUM(H21:H23)</f>
        <v>34626900</v>
      </c>
      <c r="I24" s="24">
        <f t="shared" si="2"/>
        <v>0.6853348429598578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46" t="s">
        <v>95</v>
      </c>
      <c r="C25" s="47"/>
      <c r="D25" s="25">
        <f t="shared" ref="D25:E25" si="9">+D13+D16+D20+D24</f>
        <v>5329283695</v>
      </c>
      <c r="E25" s="25">
        <f t="shared" si="9"/>
        <v>4098595776.79</v>
      </c>
      <c r="F25" s="25">
        <f t="shared" si="0"/>
        <v>1230687918.21</v>
      </c>
      <c r="G25" s="26">
        <f t="shared" si="1"/>
        <v>0.76907066903481858</v>
      </c>
      <c r="H25" s="25">
        <f>+H13+H16+H20+H24</f>
        <v>3884868454.98</v>
      </c>
      <c r="I25" s="26">
        <f t="shared" si="2"/>
        <v>0.72896634469372157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27" t="s">
        <v>96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27" t="s">
        <v>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B24:C24"/>
    <mergeCell ref="B25:C25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640625" defaultRowHeight="15" customHeight="1" x14ac:dyDescent="0.3"/>
  <cols>
    <col min="1" max="1" width="1.4140625" customWidth="1"/>
    <col min="2" max="2" width="10" customWidth="1"/>
    <col min="3" max="3" width="7" customWidth="1"/>
    <col min="4" max="4" width="44" customWidth="1"/>
    <col min="5" max="5" width="16" customWidth="1"/>
    <col min="6" max="6" width="13.4140625" customWidth="1"/>
    <col min="7" max="9" width="16" customWidth="1"/>
    <col min="10" max="10" width="7.9140625" customWidth="1"/>
    <col min="11" max="11" width="16" customWidth="1"/>
    <col min="12" max="12" width="13.6640625" customWidth="1"/>
    <col min="13" max="14" width="12.4140625" customWidth="1"/>
    <col min="15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 t="s">
        <v>1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50" t="str">
        <f>+FUNCIONAMIENTO!B6</f>
        <v>EJECUCIÓN PRESUPUESTAL A 31 DE OCTUBRE DE 2020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50" t="s">
        <v>98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 t="s">
        <v>1</v>
      </c>
      <c r="I8" s="2"/>
      <c r="J8" s="2"/>
      <c r="K8" s="2" t="s">
        <v>1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25</v>
      </c>
      <c r="G9" s="3" t="s">
        <v>99</v>
      </c>
      <c r="H9" s="3" t="s">
        <v>28</v>
      </c>
      <c r="I9" s="3" t="s">
        <v>88</v>
      </c>
      <c r="J9" s="3" t="s">
        <v>100</v>
      </c>
      <c r="K9" s="3" t="s">
        <v>29</v>
      </c>
      <c r="L9" s="3" t="s">
        <v>101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35">
      <c r="A10" s="1"/>
      <c r="B10" s="4" t="s">
        <v>68</v>
      </c>
      <c r="C10" s="28" t="s">
        <v>38</v>
      </c>
      <c r="D10" s="5" t="s">
        <v>73</v>
      </c>
      <c r="E10" s="6">
        <f>+'Ejecución SIIF'!T16</f>
        <v>1029864061</v>
      </c>
      <c r="F10" s="6">
        <v>0</v>
      </c>
      <c r="G10" s="6">
        <f t="shared" ref="G10:G12" si="0">+E10-F10</f>
        <v>1029864061</v>
      </c>
      <c r="H10" s="6">
        <f>+'Ejecución SIIF'!X16</f>
        <v>983871461.70000005</v>
      </c>
      <c r="I10" s="6">
        <f t="shared" ref="I10:I21" si="1">+G10-H10</f>
        <v>45992599.299999952</v>
      </c>
      <c r="J10" s="7">
        <f t="shared" ref="J10:J21" si="2">+H10/G10</f>
        <v>0.95534109690618674</v>
      </c>
      <c r="K10" s="6">
        <f>+'Ejecución SIIF'!Y16</f>
        <v>682275501.20000005</v>
      </c>
      <c r="L10" s="8">
        <f t="shared" ref="L10:L21" si="3">+K10/G10</f>
        <v>0.66249083450636115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35">
      <c r="A11" s="1"/>
      <c r="B11" s="9" t="s">
        <v>68</v>
      </c>
      <c r="C11" s="29" t="s">
        <v>75</v>
      </c>
      <c r="D11" s="5" t="s">
        <v>73</v>
      </c>
      <c r="E11" s="6">
        <f>+'Ejecución SIIF'!T17</f>
        <v>516433548</v>
      </c>
      <c r="F11" s="21">
        <v>0</v>
      </c>
      <c r="G11" s="6">
        <f t="shared" si="0"/>
        <v>516433548</v>
      </c>
      <c r="H11" s="6">
        <f>+'Ejecución SIIF'!X17</f>
        <v>102476981</v>
      </c>
      <c r="I11" s="6">
        <f t="shared" si="1"/>
        <v>413956567</v>
      </c>
      <c r="J11" s="11">
        <f t="shared" si="2"/>
        <v>0.19843207591153625</v>
      </c>
      <c r="K11" s="6">
        <f>+'Ejecución SIIF'!Y17</f>
        <v>0</v>
      </c>
      <c r="L11" s="12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9" t="s">
        <v>68</v>
      </c>
      <c r="C12" s="29">
        <v>21</v>
      </c>
      <c r="D12" s="5" t="s">
        <v>73</v>
      </c>
      <c r="E12" s="6">
        <f>+'Ejecución SIIF'!T18</f>
        <v>125213459</v>
      </c>
      <c r="F12" s="21">
        <v>0</v>
      </c>
      <c r="G12" s="6">
        <f t="shared" si="0"/>
        <v>125213459</v>
      </c>
      <c r="H12" s="6">
        <f>+'Ejecución SIIF'!X18</f>
        <v>112792307.8</v>
      </c>
      <c r="I12" s="6">
        <f t="shared" si="1"/>
        <v>12421151.200000003</v>
      </c>
      <c r="J12" s="11">
        <f t="shared" si="2"/>
        <v>0.9008001911360024</v>
      </c>
      <c r="K12" s="6">
        <f>+'Ejecución SIIF'!Y18</f>
        <v>64346958.799999997</v>
      </c>
      <c r="L12" s="12">
        <f t="shared" si="3"/>
        <v>0.51389810100206557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0"/>
      <c r="B13" s="58" t="s">
        <v>102</v>
      </c>
      <c r="C13" s="59"/>
      <c r="D13" s="52"/>
      <c r="E13" s="31">
        <f t="shared" ref="E13:H13" si="4">SUM(E10:E12)</f>
        <v>1671511068</v>
      </c>
      <c r="F13" s="31">
        <f t="shared" si="4"/>
        <v>0</v>
      </c>
      <c r="G13" s="31">
        <f t="shared" si="4"/>
        <v>1671511068</v>
      </c>
      <c r="H13" s="31">
        <f t="shared" si="4"/>
        <v>1199140750.5</v>
      </c>
      <c r="I13" s="31">
        <f t="shared" si="1"/>
        <v>472370317.5</v>
      </c>
      <c r="J13" s="32">
        <f t="shared" si="2"/>
        <v>0.71739922843274884</v>
      </c>
      <c r="K13" s="31">
        <f>SUM(K10:K12)</f>
        <v>746622460</v>
      </c>
      <c r="L13" s="33">
        <f t="shared" si="3"/>
        <v>0.44667515177949152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x14ac:dyDescent="0.35">
      <c r="A14" s="1"/>
      <c r="B14" s="4" t="s">
        <v>77</v>
      </c>
      <c r="C14" s="28" t="s">
        <v>38</v>
      </c>
      <c r="D14" s="5" t="s">
        <v>79</v>
      </c>
      <c r="E14" s="6">
        <f>+'Ejecución SIIF'!Q19</f>
        <v>2234619188</v>
      </c>
      <c r="F14" s="6">
        <f>+'Ejecución SIIF'!U19</f>
        <v>0</v>
      </c>
      <c r="G14" s="6">
        <f t="shared" ref="G14:G15" si="5">+E14-F14</f>
        <v>2234619188</v>
      </c>
      <c r="H14" s="6">
        <f>+'Ejecución SIIF'!X19</f>
        <v>2078438755.5</v>
      </c>
      <c r="I14" s="6">
        <f t="shared" si="1"/>
        <v>156180432.5</v>
      </c>
      <c r="J14" s="7">
        <f t="shared" si="2"/>
        <v>0.93010870338056006</v>
      </c>
      <c r="K14" s="6">
        <f>+'Ejecución SIIF'!Y19</f>
        <v>1173241859</v>
      </c>
      <c r="L14" s="8">
        <f t="shared" si="3"/>
        <v>0.52502988665825423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35">
      <c r="A15" s="1"/>
      <c r="B15" s="13" t="s">
        <v>77</v>
      </c>
      <c r="C15" s="34" t="s">
        <v>75</v>
      </c>
      <c r="D15" s="5" t="s">
        <v>79</v>
      </c>
      <c r="E15" s="6">
        <f>+'Ejecución SIIF'!Q20</f>
        <v>483770848</v>
      </c>
      <c r="F15" s="6">
        <f>+'Ejecución SIIF'!U20</f>
        <v>0</v>
      </c>
      <c r="G15" s="6">
        <f t="shared" si="5"/>
        <v>483770848</v>
      </c>
      <c r="H15" s="6">
        <f>+'Ejecución SIIF'!X20</f>
        <v>0</v>
      </c>
      <c r="I15" s="20">
        <f t="shared" si="1"/>
        <v>483770848</v>
      </c>
      <c r="J15" s="15">
        <f t="shared" si="2"/>
        <v>0</v>
      </c>
      <c r="K15" s="6">
        <f>+'Ejecución SIIF'!Y20</f>
        <v>0</v>
      </c>
      <c r="L15" s="16">
        <f t="shared" si="3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0"/>
      <c r="B16" s="58" t="s">
        <v>103</v>
      </c>
      <c r="C16" s="59"/>
      <c r="D16" s="52"/>
      <c r="E16" s="31">
        <f t="shared" ref="E16:H16" si="6">SUM(E14:E15)</f>
        <v>2718390036</v>
      </c>
      <c r="F16" s="31">
        <f t="shared" si="6"/>
        <v>0</v>
      </c>
      <c r="G16" s="31">
        <f t="shared" si="6"/>
        <v>2718390036</v>
      </c>
      <c r="H16" s="31">
        <f t="shared" si="6"/>
        <v>2078438755.5</v>
      </c>
      <c r="I16" s="31">
        <f t="shared" si="1"/>
        <v>639951280.5</v>
      </c>
      <c r="J16" s="32">
        <f t="shared" si="2"/>
        <v>0.76458445181705337</v>
      </c>
      <c r="K16" s="31">
        <f>SUM(K14:K15)</f>
        <v>1173241859</v>
      </c>
      <c r="L16" s="33">
        <f t="shared" si="3"/>
        <v>0.43159437882813073</v>
      </c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1.5" x14ac:dyDescent="0.35">
      <c r="A17" s="1"/>
      <c r="B17" s="4" t="s">
        <v>80</v>
      </c>
      <c r="C17" s="28" t="s">
        <v>38</v>
      </c>
      <c r="D17" s="5" t="s">
        <v>83</v>
      </c>
      <c r="E17" s="6">
        <f>+'Ejecución SIIF'!Q21</f>
        <v>994044188</v>
      </c>
      <c r="F17" s="6">
        <f>+'Ejecución SIIF'!U21</f>
        <v>0</v>
      </c>
      <c r="G17" s="6">
        <f t="shared" ref="G17:G19" si="7">+E17-F17</f>
        <v>994044188</v>
      </c>
      <c r="H17" s="6">
        <f>+'Ejecución SIIF'!X21</f>
        <v>717548851.74000001</v>
      </c>
      <c r="I17" s="6">
        <f t="shared" si="1"/>
        <v>276495336.25999999</v>
      </c>
      <c r="J17" s="7">
        <f t="shared" si="2"/>
        <v>0.72184804297653615</v>
      </c>
      <c r="K17" s="6">
        <f>+'Ejecución SIIF'!Y21</f>
        <v>351531447.37</v>
      </c>
      <c r="L17" s="8">
        <f t="shared" si="3"/>
        <v>0.35363764670992676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9" t="s">
        <v>84</v>
      </c>
      <c r="C18" s="29" t="s">
        <v>38</v>
      </c>
      <c r="D18" s="10" t="s">
        <v>85</v>
      </c>
      <c r="E18" s="21">
        <f>+'Ejecución SIIF'!Q22</f>
        <v>715317339</v>
      </c>
      <c r="F18" s="21">
        <f>+'Ejecución SIIF'!U22</f>
        <v>0</v>
      </c>
      <c r="G18" s="6">
        <f t="shared" si="7"/>
        <v>715317339</v>
      </c>
      <c r="H18" s="21">
        <f>+'Ejecución SIIF'!X22</f>
        <v>666217576</v>
      </c>
      <c r="I18" s="21">
        <f t="shared" si="1"/>
        <v>49099763</v>
      </c>
      <c r="J18" s="11">
        <f t="shared" si="2"/>
        <v>0.93135946757750832</v>
      </c>
      <c r="K18" s="21">
        <f>+'Ejecución SIIF'!Y22</f>
        <v>476292061</v>
      </c>
      <c r="L18" s="12">
        <f t="shared" si="3"/>
        <v>0.66584721917386658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3" t="s">
        <v>84</v>
      </c>
      <c r="C19" s="34" t="s">
        <v>76</v>
      </c>
      <c r="D19" s="14" t="s">
        <v>85</v>
      </c>
      <c r="E19" s="21">
        <f>+'Ejecución SIIF'!Q23</f>
        <v>170000000</v>
      </c>
      <c r="F19" s="21">
        <f>+'Ejecución SIIF'!U23</f>
        <v>0</v>
      </c>
      <c r="G19" s="6">
        <f t="shared" si="7"/>
        <v>170000000</v>
      </c>
      <c r="H19" s="21">
        <f>+'Ejecución SIIF'!X23</f>
        <v>165199992</v>
      </c>
      <c r="I19" s="20">
        <f t="shared" si="1"/>
        <v>4800008</v>
      </c>
      <c r="J19" s="15">
        <f t="shared" si="2"/>
        <v>0.97176465882352936</v>
      </c>
      <c r="K19" s="21">
        <f>+'Ejecución SIIF'!Y23</f>
        <v>122599992</v>
      </c>
      <c r="L19" s="16">
        <f t="shared" si="3"/>
        <v>0.7211764235294118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0"/>
      <c r="B20" s="60" t="s">
        <v>104</v>
      </c>
      <c r="C20" s="61"/>
      <c r="D20" s="45"/>
      <c r="E20" s="36">
        <f t="shared" ref="E20:H20" si="8">SUM(E17:E19)</f>
        <v>1879361527</v>
      </c>
      <c r="F20" s="36">
        <f t="shared" si="8"/>
        <v>0</v>
      </c>
      <c r="G20" s="36">
        <f t="shared" si="8"/>
        <v>1879361527</v>
      </c>
      <c r="H20" s="36">
        <f t="shared" si="8"/>
        <v>1548966419.74</v>
      </c>
      <c r="I20" s="36">
        <f t="shared" si="1"/>
        <v>330395107.25999999</v>
      </c>
      <c r="J20" s="37">
        <f t="shared" si="2"/>
        <v>0.82419821704693219</v>
      </c>
      <c r="K20" s="36">
        <f>SUM(K17:K19)</f>
        <v>950423500.37</v>
      </c>
      <c r="L20" s="38">
        <f t="shared" si="3"/>
        <v>0.50571616302433753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5">
      <c r="A21" s="1"/>
      <c r="B21" s="53" t="s">
        <v>95</v>
      </c>
      <c r="C21" s="54"/>
      <c r="D21" s="47"/>
      <c r="E21" s="39">
        <f t="shared" ref="E21:H21" si="9">+E13+E16+E20</f>
        <v>6269262631</v>
      </c>
      <c r="F21" s="39">
        <f t="shared" si="9"/>
        <v>0</v>
      </c>
      <c r="G21" s="39">
        <f t="shared" si="9"/>
        <v>6269262631</v>
      </c>
      <c r="H21" s="39">
        <f t="shared" si="9"/>
        <v>4826545925.7399998</v>
      </c>
      <c r="I21" s="39">
        <f t="shared" si="1"/>
        <v>1442716705.2600002</v>
      </c>
      <c r="J21" s="40">
        <f t="shared" si="2"/>
        <v>0.76987457853079688</v>
      </c>
      <c r="K21" s="39">
        <f>+K13+K16+K20</f>
        <v>2870287819.3699999</v>
      </c>
      <c r="L21" s="40">
        <f t="shared" si="3"/>
        <v>0.45783499405131234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55" t="s">
        <v>96</v>
      </c>
      <c r="C22" s="56"/>
      <c r="D22" s="57"/>
      <c r="E22" s="41" t="s">
        <v>1</v>
      </c>
      <c r="F22" s="41" t="s">
        <v>1</v>
      </c>
      <c r="G22" s="41"/>
      <c r="H22" s="41" t="s">
        <v>1</v>
      </c>
      <c r="I22" s="41"/>
      <c r="J22" s="41"/>
      <c r="K22" s="41" t="s">
        <v>1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27" t="s">
        <v>97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1:D21"/>
    <mergeCell ref="B22:D22"/>
    <mergeCell ref="B6:L6"/>
    <mergeCell ref="B7:L7"/>
    <mergeCell ref="B13:D13"/>
    <mergeCell ref="B16:D16"/>
    <mergeCell ref="B20:D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PC PERSONAL</cp:lastModifiedBy>
  <dcterms:created xsi:type="dcterms:W3CDTF">2020-02-21T15:25:02Z</dcterms:created>
  <dcterms:modified xsi:type="dcterms:W3CDTF">2021-01-26T03:13:20Z</dcterms:modified>
</cp:coreProperties>
</file>