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11160" tabRatio="693" firstSheet="1" activeTab="3"/>
  </bookViews>
  <sheets>
    <sheet name="PRESUSPUESTO DE FUN Y INVE" sheetId="2" r:id="rId1"/>
    <sheet name="EJECUCION PRESUPUESTAL DESAGREG" sheetId="7" r:id="rId2"/>
    <sheet name="PRESUPUESTO DE FUNCIONAMIENTO" sheetId="4" r:id="rId3"/>
    <sheet name="PRESUPUESTO DE INVERSION" sheetId="6" r:id="rId4"/>
  </sheets>
  <definedNames>
    <definedName name="_xlnm.Print_Area" localSheetId="1">'EJECUCION PRESUPUESTAL DESAGREG'!$H$1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<sst xmlns="http://schemas.openxmlformats.org/spreadsheetml/2006/main" count="499" uniqueCount="103">
  <si>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</si>
  <si>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</si>
  <si>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</si>
  <si>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</si>
  <si>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</si>
  <si>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</si>
  <si>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</si>
  <si>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</si>
  <si>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</si>
  <si>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</si>
  <si>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</si>
  <si>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</si>
  <si>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</si>
  <si>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</si>
  <si>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% CDP vs APR. VIGENTE</t>
  </si>
  <si>
    <t>APR. DISPONIBLE</t>
  </si>
  <si>
    <t>COMPROMISO</t>
  </si>
  <si>
    <t>% COMPROMISO VS APR. VIGENTE</t>
  </si>
  <si>
    <t>OBLIGACION</t>
  </si>
  <si>
    <t>% OBLIGACION VS APR. VIGENTE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</si>
  <si>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</si>
  <si>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</si>
  <si>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</si>
  <si>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</si>
  <si>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</si>
  <si>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</si>
  <si>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</si>
  <si>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</si>
  <si>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</si>
  <si>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</si>
  <si>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</si>
  <si>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</si>
  <si>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</si>
  <si>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</si>
  <si>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</si>
  <si>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</si>
  <si>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</si>
  <si>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</si>
  <si>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</si>
  <si>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</si>
  <si>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</si>
  <si>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</si>
  <si>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</si>
  <si>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</si>
  <si>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</si>
  <si>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</si>
  <si>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</si>
  <si>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</si>
  <si>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</si>
  <si>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</si>
  <si>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</si>
  <si>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</si>
  <si>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</si>
  <si>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</si>
  <si>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</si>
  <si>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</si>
  <si>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</si>
  <si>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</si>
  <si>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</si>
  <si>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</si>
  <si>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</si>
  <si>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</si>
  <si>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</si>
  <si>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</si>
  <si>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</si>
  <si>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</si>
  <si>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Cuenta</t>
  </si>
  <si>
    <t xml:space="preserve">  % avance  </t>
  </si>
  <si>
    <t xml:space="preserve"> % avance </t>
  </si>
  <si>
    <t>Total</t>
  </si>
  <si>
    <t>GASTOS DE PERSONAL</t>
  </si>
  <si>
    <t>GASTOS GENERALES</t>
  </si>
  <si>
    <t>TRANSFERENCIAS CORRIENTES</t>
  </si>
  <si>
    <t xml:space="preserve">PRESUPUESTO DE FUNCIONAMIENTO E INVERSION INSTITUTO NACIONAL PARA SORDOS (INSOR) </t>
  </si>
  <si>
    <t>TOTAL</t>
  </si>
  <si>
    <t>Informe de Ejecución Presupuestal de Gastos INSOR a 31 de Diciembre de 2015</t>
  </si>
  <si>
    <t>NIVEL DESAGREGADO</t>
  </si>
  <si>
    <t>Informe de Ejecución Presupuestal de Inversion INSOR a 31 de Diciembre de 2015</t>
  </si>
  <si>
    <t>Fuente: Reporte Ejecución Presupuestal Agregada SIIF II</t>
  </si>
  <si>
    <t>Informe de Ejecución Presupuestal INSOR a 31 de Diciembre de 2015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</si>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</sst>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1240A]&quot;$&quot;\ #,##0.00;\(&quot;$&quot;\ #,##0.00\)"/>
    <numFmt numFmtId="166" formatCode="[&gt;=1000000]#,##0,,;[&gt;=1000]#,##0,;#,##0"/>
    <numFmt numFmtId="167" formatCode="&quot;$&quot;\ #,##0.00"/>
    <numFmt numFmtId="168" formatCode="&quot;$&quot;\ #,##0"/>
  </numFmts>
  <fonts count="15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-0.24997000396251678"/>
      </bottom>
    </border>
    <border>
      <left/>
      <right/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3999302387238"/>
      </right>
      <top/>
      <bottom/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theme="4" tint="-0.24993999302387238"/>
      </left>
      <right style="medium">
        <color theme="4" tint="-0.2499700039625167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/>
      <top/>
      <bottom style="thin"/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 style="thin">
        <color rgb="FFD3D3D3"/>
      </left>
      <right/>
      <top/>
      <bottom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0" xfId="0" applyFont="1"/>
    <xf numFmtId="167" fontId="0" fillId="0" borderId="0" xfId="21" applyNumberFormat="1" applyFont="1" applyFill="1" applyBorder="1" applyAlignment="1">
      <alignment vertical="center"/>
      <protection/>
    </xf>
    <xf numFmtId="10" fontId="0" fillId="0" borderId="0" xfId="20" applyNumberFormat="1" applyFont="1" applyFill="1" applyBorder="1" applyAlignment="1">
      <alignment vertical="center"/>
    </xf>
    <xf numFmtId="0" fontId="2" fillId="2" borderId="1" xfId="21" applyFont="1" applyFill="1" applyBorder="1" applyAlignment="1">
      <alignment horizontal="left" vertical="center" wrapText="1"/>
      <protection/>
    </xf>
    <xf numFmtId="167" fontId="2" fillId="2" borderId="1" xfId="21" applyNumberFormat="1" applyFont="1" applyFill="1" applyBorder="1" applyAlignment="1">
      <alignment horizontal="right" vertical="center" wrapText="1"/>
      <protection/>
    </xf>
    <xf numFmtId="10" fontId="2" fillId="2" borderId="1" xfId="23" applyNumberFormat="1" applyFont="1" applyFill="1" applyBorder="1" applyAlignment="1">
      <alignment horizontal="right" vertical="center" wrapText="1"/>
    </xf>
    <xf numFmtId="0" fontId="8" fillId="0" borderId="2" xfId="21" applyFont="1" applyFill="1" applyBorder="1" applyAlignment="1">
      <alignment horizontal="left" vertical="center"/>
      <protection/>
    </xf>
    <xf numFmtId="167" fontId="0" fillId="0" borderId="2" xfId="21" applyNumberFormat="1" applyFont="1" applyFill="1" applyBorder="1" applyAlignment="1">
      <alignment vertical="center"/>
      <protection/>
    </xf>
    <xf numFmtId="10" fontId="0" fillId="0" borderId="2" xfId="20" applyNumberFormat="1" applyFont="1" applyFill="1" applyBorder="1" applyAlignment="1">
      <alignment vertical="center"/>
    </xf>
    <xf numFmtId="10" fontId="0" fillId="0" borderId="2" xfId="23" applyNumberFormat="1" applyFont="1" applyFill="1" applyBorder="1" applyAlignment="1">
      <alignment vertical="center"/>
    </xf>
    <xf numFmtId="166" fontId="8" fillId="0" borderId="2" xfId="21" applyNumberFormat="1" applyFont="1" applyFill="1" applyBorder="1" applyAlignment="1">
      <alignment vertical="center"/>
      <protection/>
    </xf>
    <xf numFmtId="0" fontId="2" fillId="2" borderId="3" xfId="21" applyFont="1" applyFill="1" applyBorder="1" applyAlignment="1">
      <alignment horizontal="center" vertical="center" wrapText="1"/>
      <protection/>
    </xf>
    <xf numFmtId="0" fontId="2" fillId="2" borderId="4" xfId="21" applyFont="1" applyFill="1" applyBorder="1" applyAlignment="1">
      <alignment horizontal="center" vertical="center" wrapText="1"/>
      <protection/>
    </xf>
    <xf numFmtId="0" fontId="2" fillId="2" borderId="5" xfId="21" applyFont="1" applyFill="1" applyBorder="1" applyAlignment="1">
      <alignment horizontal="center" vertical="center" wrapText="1"/>
      <protection/>
    </xf>
    <xf numFmtId="0" fontId="8" fillId="0" borderId="0" xfId="0" applyFont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9" fontId="2" fillId="2" borderId="4" xfId="20" applyFont="1" applyFill="1" applyBorder="1" applyAlignment="1">
      <alignment horizontal="center" vertical="center" wrapText="1"/>
    </xf>
    <xf numFmtId="167" fontId="2" fillId="2" borderId="4" xfId="2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horizontal="center"/>
    </xf>
    <xf numFmtId="167" fontId="2" fillId="3" borderId="9" xfId="0" applyNumberFormat="1" applyFont="1" applyFill="1" applyBorder="1"/>
    <xf numFmtId="9" fontId="2" fillId="3" borderId="9" xfId="20" applyFont="1" applyFill="1" applyBorder="1" applyAlignment="1">
      <alignment horizontal="center"/>
    </xf>
    <xf numFmtId="9" fontId="2" fillId="3" borderId="9" xfId="20" applyFont="1" applyFill="1" applyBorder="1"/>
    <xf numFmtId="167" fontId="9" fillId="3" borderId="0" xfId="0" applyNumberFormat="1" applyFont="1" applyFill="1"/>
    <xf numFmtId="10" fontId="9" fillId="3" borderId="0" xfId="20" applyNumberFormat="1" applyFont="1" applyFill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7" fillId="0" borderId="0" xfId="21" applyFont="1" applyFill="1" applyBorder="1" applyAlignment="1">
      <alignment vertical="center" wrapText="1"/>
      <protection/>
    </xf>
    <xf numFmtId="167" fontId="10" fillId="0" borderId="0" xfId="0" applyNumberFormat="1" applyFont="1" applyFill="1" applyBorder="1" applyAlignment="1">
      <alignment horizontal="right"/>
    </xf>
    <xf numFmtId="168" fontId="2" fillId="2" borderId="4" xfId="21" applyNumberFormat="1" applyFont="1" applyFill="1" applyBorder="1" applyAlignment="1">
      <alignment horizontal="center" vertical="center" wrapText="1"/>
      <protection/>
    </xf>
    <xf numFmtId="168" fontId="2" fillId="2" borderId="4" xfId="20" applyNumberFormat="1" applyFont="1" applyFill="1" applyBorder="1" applyAlignment="1">
      <alignment horizontal="center" vertical="center" wrapText="1"/>
    </xf>
    <xf numFmtId="168" fontId="9" fillId="3" borderId="0" xfId="0" applyNumberFormat="1" applyFont="1" applyFill="1" applyBorder="1"/>
    <xf numFmtId="167" fontId="9" fillId="3" borderId="10" xfId="0" applyNumberFormat="1" applyFont="1" applyFill="1" applyBorder="1" applyAlignment="1">
      <alignment horizontal="center"/>
    </xf>
    <xf numFmtId="167" fontId="9" fillId="3" borderId="10" xfId="0" applyNumberFormat="1" applyFont="1" applyFill="1" applyBorder="1"/>
    <xf numFmtId="168" fontId="9" fillId="3" borderId="10" xfId="0" applyNumberFormat="1" applyFont="1" applyFill="1" applyBorder="1"/>
    <xf numFmtId="10" fontId="9" fillId="3" borderId="10" xfId="20" applyNumberFormat="1" applyFont="1" applyFill="1" applyBorder="1" applyAlignment="1">
      <alignment horizontal="center"/>
    </xf>
    <xf numFmtId="168" fontId="9" fillId="3" borderId="10" xfId="20" applyNumberFormat="1" applyFont="1" applyFill="1" applyBorder="1" applyAlignment="1">
      <alignment horizontal="right"/>
    </xf>
    <xf numFmtId="168" fontId="9" fillId="3" borderId="10" xfId="20" applyNumberFormat="1" applyFont="1" applyFill="1" applyBorder="1"/>
    <xf numFmtId="167" fontId="0" fillId="4" borderId="11" xfId="21" applyNumberFormat="1" applyFont="1" applyFill="1" applyBorder="1" applyAlignment="1">
      <alignment vertical="center"/>
      <protection/>
    </xf>
    <xf numFmtId="10" fontId="0" fillId="4" borderId="11" xfId="20" applyNumberFormat="1" applyFont="1" applyFill="1" applyBorder="1" applyAlignment="1">
      <alignment vertical="center"/>
    </xf>
    <xf numFmtId="0" fontId="0" fillId="4" borderId="11" xfId="21" applyNumberFormat="1" applyFont="1" applyFill="1" applyBorder="1" applyAlignment="1">
      <alignment horizontal="center" vertical="center"/>
      <protection/>
    </xf>
    <xf numFmtId="168" fontId="0" fillId="4" borderId="11" xfId="0" applyNumberFormat="1" applyFill="1" applyBorder="1"/>
    <xf numFmtId="168" fontId="0" fillId="4" borderId="11" xfId="0" applyNumberFormat="1" applyFill="1" applyBorder="1" applyAlignment="1">
      <alignment horizontal="center"/>
    </xf>
    <xf numFmtId="10" fontId="0" fillId="4" borderId="11" xfId="20" applyNumberFormat="1" applyFont="1" applyFill="1" applyBorder="1" applyAlignment="1">
      <alignment horizontal="center"/>
    </xf>
    <xf numFmtId="168" fontId="0" fillId="4" borderId="11" xfId="20" applyNumberFormat="1" applyFont="1" applyFill="1" applyBorder="1" applyAlignment="1">
      <alignment horizontal="right"/>
    </xf>
    <xf numFmtId="168" fontId="0" fillId="4" borderId="11" xfId="20" applyNumberFormat="1" applyFont="1" applyFill="1" applyBorder="1"/>
    <xf numFmtId="167" fontId="8" fillId="4" borderId="11" xfId="21" applyNumberFormat="1" applyFont="1" applyFill="1" applyBorder="1" applyAlignment="1">
      <alignment vertical="center"/>
      <protection/>
    </xf>
    <xf numFmtId="10" fontId="8" fillId="4" borderId="11" xfId="20" applyNumberFormat="1" applyFont="1" applyFill="1" applyBorder="1" applyAlignment="1">
      <alignment vertical="center"/>
    </xf>
    <xf numFmtId="0" fontId="8" fillId="4" borderId="11" xfId="21" applyNumberFormat="1" applyFont="1" applyFill="1" applyBorder="1" applyAlignment="1">
      <alignment horizontal="center" vertical="center"/>
      <protection/>
    </xf>
    <xf numFmtId="168" fontId="8" fillId="4" borderId="11" xfId="0" applyNumberFormat="1" applyFont="1" applyFill="1" applyBorder="1"/>
    <xf numFmtId="168" fontId="8" fillId="4" borderId="11" xfId="0" applyNumberFormat="1" applyFont="1" applyFill="1" applyBorder="1" applyAlignment="1">
      <alignment horizontal="center"/>
    </xf>
    <xf numFmtId="10" fontId="8" fillId="4" borderId="11" xfId="20" applyNumberFormat="1" applyFont="1" applyFill="1" applyBorder="1" applyAlignment="1">
      <alignment horizontal="center"/>
    </xf>
    <xf numFmtId="168" fontId="8" fillId="4" borderId="11" xfId="20" applyNumberFormat="1" applyFont="1" applyFill="1" applyBorder="1" applyAlignment="1">
      <alignment horizontal="right"/>
    </xf>
    <xf numFmtId="168" fontId="8" fillId="4" borderId="11" xfId="20" applyNumberFormat="1" applyFont="1" applyFill="1" applyBorder="1"/>
    <xf numFmtId="0" fontId="0" fillId="4" borderId="11" xfId="0" applyFill="1" applyBorder="1"/>
    <xf numFmtId="167" fontId="0" fillId="4" borderId="11" xfId="0" applyNumberFormat="1" applyFill="1" applyBorder="1"/>
    <xf numFmtId="9" fontId="0" fillId="4" borderId="11" xfId="20" applyFont="1" applyFill="1" applyBorder="1" applyAlignment="1">
      <alignment horizontal="center"/>
    </xf>
    <xf numFmtId="9" fontId="0" fillId="4" borderId="11" xfId="20" applyFont="1" applyFill="1" applyBorder="1"/>
    <xf numFmtId="167" fontId="2" fillId="3" borderId="11" xfId="21" applyNumberFormat="1" applyFont="1" applyFill="1" applyBorder="1" applyAlignment="1">
      <alignment vertical="center"/>
      <protection/>
    </xf>
    <xf numFmtId="10" fontId="2" fillId="3" borderId="11" xfId="20" applyNumberFormat="1" applyFont="1" applyFill="1" applyBorder="1" applyAlignment="1">
      <alignment vertical="center"/>
    </xf>
    <xf numFmtId="167" fontId="2" fillId="3" borderId="11" xfId="21" applyNumberFormat="1" applyFont="1" applyFill="1" applyBorder="1" applyAlignment="1">
      <alignment horizontal="center" vertical="center"/>
      <protection/>
    </xf>
    <xf numFmtId="0" fontId="2" fillId="3" borderId="11" xfId="0" applyFont="1" applyFill="1" applyBorder="1"/>
    <xf numFmtId="167" fontId="2" fillId="3" borderId="11" xfId="0" applyNumberFormat="1" applyFont="1" applyFill="1" applyBorder="1"/>
    <xf numFmtId="9" fontId="2" fillId="3" borderId="11" xfId="20" applyFont="1" applyFill="1" applyBorder="1" applyAlignment="1">
      <alignment horizontal="center"/>
    </xf>
    <xf numFmtId="9" fontId="2" fillId="3" borderId="11" xfId="20" applyFont="1" applyFill="1" applyBorder="1"/>
    <xf numFmtId="0" fontId="8" fillId="4" borderId="11" xfId="0" applyFont="1" applyFill="1" applyBorder="1"/>
    <xf numFmtId="0" fontId="8" fillId="4" borderId="11" xfId="0" applyNumberFormat="1" applyFont="1" applyFill="1" applyBorder="1" applyAlignment="1">
      <alignment horizontal="center"/>
    </xf>
    <xf numFmtId="167" fontId="8" fillId="4" borderId="11" xfId="0" applyNumberFormat="1" applyFont="1" applyFill="1" applyBorder="1"/>
    <xf numFmtId="9" fontId="8" fillId="4" borderId="11" xfId="20" applyFont="1" applyFill="1" applyBorder="1" applyAlignment="1">
      <alignment horizontal="center"/>
    </xf>
    <xf numFmtId="9" fontId="8" fillId="4" borderId="11" xfId="20" applyFont="1" applyFill="1" applyBorder="1"/>
    <xf numFmtId="0" fontId="0" fillId="4" borderId="11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8" fontId="11" fillId="0" borderId="0" xfId="0" applyNumberFormat="1" applyFont="1" applyFill="1" applyBorder="1"/>
    <xf numFmtId="10" fontId="0" fillId="0" borderId="0" xfId="20" applyNumberFormat="1" applyFont="1" applyFill="1" applyBorder="1" applyAlignment="1">
      <alignment horizontal="center"/>
    </xf>
    <xf numFmtId="168" fontId="2" fillId="0" borderId="0" xfId="21" applyNumberFormat="1" applyFont="1" applyFill="1" applyBorder="1" applyAlignment="1">
      <alignment horizontal="center" vertical="center" wrapText="1"/>
      <protection/>
    </xf>
    <xf numFmtId="167" fontId="2" fillId="0" borderId="0" xfId="21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/>
    <xf numFmtId="0" fontId="7" fillId="0" borderId="0" xfId="2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2" fillId="2" borderId="13" xfId="21" applyFont="1" applyFill="1" applyBorder="1" applyAlignment="1">
      <alignment horizontal="center" vertical="center" wrapText="1"/>
      <protection/>
    </xf>
    <xf numFmtId="0" fontId="6" fillId="4" borderId="13" xfId="0" applyNumberFormat="1" applyFont="1" applyFill="1" applyBorder="1" applyAlignment="1">
      <alignment horizontal="center" vertical="center" wrapText="1" readingOrder="1"/>
    </xf>
    <xf numFmtId="0" fontId="6" fillId="4" borderId="13" xfId="0" applyNumberFormat="1" applyFont="1" applyFill="1" applyBorder="1" applyAlignment="1">
      <alignment horizontal="left" vertical="center" wrapText="1" readingOrder="1"/>
    </xf>
    <xf numFmtId="0" fontId="6" fillId="4" borderId="13" xfId="0" applyNumberFormat="1" applyFont="1" applyFill="1" applyBorder="1" applyAlignment="1">
      <alignment vertical="center" wrapText="1" readingOrder="1"/>
    </xf>
    <xf numFmtId="165" fontId="6" fillId="4" borderId="13" xfId="0" applyNumberFormat="1" applyFont="1" applyFill="1" applyBorder="1" applyAlignment="1">
      <alignment horizontal="right" vertical="center" wrapText="1" readingOrder="1"/>
    </xf>
    <xf numFmtId="0" fontId="13" fillId="3" borderId="13" xfId="0" applyNumberFormat="1" applyFont="1" applyFill="1" applyBorder="1" applyAlignment="1">
      <alignment horizontal="center" vertical="center" wrapText="1" readingOrder="1"/>
    </xf>
    <xf numFmtId="0" fontId="13" fillId="3" borderId="13" xfId="0" applyNumberFormat="1" applyFont="1" applyFill="1" applyBorder="1" applyAlignment="1">
      <alignment horizontal="left" vertical="center" wrapText="1" readingOrder="1"/>
    </xf>
    <xf numFmtId="0" fontId="13" fillId="3" borderId="13" xfId="0" applyNumberFormat="1" applyFont="1" applyFill="1" applyBorder="1" applyAlignment="1">
      <alignment vertical="center" wrapText="1" readingOrder="1"/>
    </xf>
    <xf numFmtId="165" fontId="14" fillId="3" borderId="13" xfId="0" applyNumberFormat="1" applyFont="1" applyFill="1" applyBorder="1" applyAlignment="1">
      <alignment horizontal="right" vertical="center" wrapText="1" readingOrder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" xfId="21"/>
    <cellStyle name="Millares 2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180975</xdr:rowOff>
    </xdr:from>
    <xdr:to>
      <xdr:col>0</xdr:col>
      <xdr:colOff>1524000</xdr:colOff>
      <xdr:row>0</xdr:row>
      <xdr:rowOff>781050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180975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1238250</xdr:colOff>
      <xdr:row>0</xdr:row>
      <xdr:rowOff>152400</xdr:rowOff>
    </xdr:from>
    <xdr:to>
      <xdr:col>3</xdr:col>
      <xdr:colOff>676275</xdr:colOff>
      <xdr:row>0</xdr:row>
      <xdr:rowOff>771525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95625" y="152400"/>
          <a:ext cx="2047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257175</xdr:colOff>
      <xdr:row>0</xdr:row>
      <xdr:rowOff>0</xdr:rowOff>
    </xdr:from>
    <xdr:to>
      <xdr:col>5</xdr:col>
      <xdr:colOff>542925</xdr:colOff>
      <xdr:row>0</xdr:row>
      <xdr:rowOff>790575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2</xdr:col>
      <xdr:colOff>247650</xdr:colOff>
      <xdr:row>0</xdr:row>
      <xdr:rowOff>723900</xdr:rowOff>
    </xdr:to>
    <xdr:pic>
      <xdr:nvPicPr>
        <xdr:cNvPr id="5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333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342900</xdr:colOff>
      <xdr:row>0</xdr:row>
      <xdr:rowOff>95250</xdr:rowOff>
    </xdr:from>
    <xdr:to>
      <xdr:col>3</xdr:col>
      <xdr:colOff>2581275</xdr:colOff>
      <xdr:row>0</xdr:row>
      <xdr:rowOff>714375</xdr:rowOff>
    </xdr:to>
    <xdr:pic>
      <xdr:nvPicPr>
        <xdr:cNvPr id="6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7850" y="95250"/>
          <a:ext cx="2238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2667000</xdr:colOff>
      <xdr:row>0</xdr:row>
      <xdr:rowOff>19050</xdr:rowOff>
    </xdr:from>
    <xdr:to>
      <xdr:col>3</xdr:col>
      <xdr:colOff>4257675</xdr:colOff>
      <xdr:row>0</xdr:row>
      <xdr:rowOff>809625</xdr:rowOff>
    </xdr:to>
    <xdr:pic>
      <xdr:nvPicPr>
        <xdr:cNvPr id="7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71950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2</xdr:col>
      <xdr:colOff>247650</xdr:colOff>
      <xdr:row>0</xdr:row>
      <xdr:rowOff>723900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33350"/>
          <a:ext cx="1438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1057275</xdr:colOff>
      <xdr:row>0</xdr:row>
      <xdr:rowOff>66675</xdr:rowOff>
    </xdr:from>
    <xdr:to>
      <xdr:col>3</xdr:col>
      <xdr:colOff>1057275</xdr:colOff>
      <xdr:row>0</xdr:row>
      <xdr:rowOff>857250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0" y="66675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276225</xdr:colOff>
      <xdr:row>0</xdr:row>
      <xdr:rowOff>133350</xdr:rowOff>
    </xdr:from>
    <xdr:to>
      <xdr:col>5</xdr:col>
      <xdr:colOff>200025</xdr:colOff>
      <xdr:row>0</xdr:row>
      <xdr:rowOff>752475</xdr:rowOff>
    </xdr:to>
    <xdr:pic>
      <xdr:nvPicPr>
        <xdr:cNvPr id="5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6450" y="133350"/>
          <a:ext cx="2238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666750</xdr:colOff>
      <xdr:row>0</xdr:row>
      <xdr:rowOff>19050</xdr:rowOff>
    </xdr:from>
    <xdr:to>
      <xdr:col>6</xdr:col>
      <xdr:colOff>914400</xdr:colOff>
      <xdr:row>0</xdr:row>
      <xdr:rowOff>809625</xdr:rowOff>
    </xdr:to>
    <xdr:pic>
      <xdr:nvPicPr>
        <xdr:cNvPr id="6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1550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5" zoomScaleNormal="115" workbookViewId="0" topLeftCell="A1">
      <selection activeCell="E4" sqref="E4"/>
    </sheetView>
  </sheetViews>
  <sheetFormatPr defaultColWidth="11.421875" defaultRowHeight="15"/>
  <cols>
    <col min="1" max="1" width="27.8515625" style="0" customWidth="1"/>
    <col min="2" max="3" width="19.57421875" style="0" customWidth="1"/>
    <col min="4" max="4" width="10.140625" style="0" bestFit="1" customWidth="1"/>
    <col min="5" max="5" width="19.57421875" style="0" customWidth="1"/>
    <col min="6" max="6" width="9.7109375" style="0" bestFit="1" customWidth="1"/>
  </cols>
  <sheetData>
    <row r="1" spans="1:6" ht="73.5" customHeight="1">
      <c r="A1" s="19"/>
      <c r="B1" s="18"/>
      <c r="C1" s="20"/>
      <c r="D1" s="21"/>
      <c r="E1" s="18"/>
      <c r="F1" s="20"/>
    </row>
    <row r="2" spans="1:6" ht="16.5" customHeight="1">
      <c r="A2" s="85" t="s">
        <v>73</v>
      </c>
      <c r="B2" s="85"/>
      <c r="C2" s="85"/>
      <c r="D2" s="85"/>
      <c r="E2" s="85"/>
      <c r="F2" s="85"/>
    </row>
    <row r="3" spans="1:6" ht="15">
      <c r="A3" s="14" t="s">
        <v>66</v>
      </c>
      <c r="B3" s="15" t="s">
        <v>11</v>
      </c>
      <c r="C3" s="15" t="s">
        <v>16</v>
      </c>
      <c r="D3" s="15" t="s">
        <v>67</v>
      </c>
      <c r="E3" s="15" t="s">
        <v>102</v>
      </c>
      <c r="F3" s="16" t="s">
        <v>68</v>
      </c>
    </row>
    <row r="4" spans="1:6" ht="15">
      <c r="A4" s="9" t="s">
        <v>70</v>
      </c>
      <c r="B4" s="10">
        <v>3458868594</v>
      </c>
      <c r="C4" s="10">
        <v>3250562172</v>
      </c>
      <c r="D4" s="11">
        <f aca="true" t="shared" si="0" ref="D4:D13">+C4/B4</f>
        <v>0.9397761388329863</v>
      </c>
      <c r="E4" s="10">
        <v>3250562172</v>
      </c>
      <c r="F4" s="12">
        <f aca="true" t="shared" si="1" ref="F4:F13">+E4/B4</f>
        <v>0.9397761388329863</v>
      </c>
    </row>
    <row r="5" spans="1:6" ht="15">
      <c r="A5" s="9" t="s">
        <v>71</v>
      </c>
      <c r="B5" s="10">
        <v>295166652</v>
      </c>
      <c r="C5" s="10">
        <v>275903729.12</v>
      </c>
      <c r="D5" s="11">
        <f t="shared" si="0"/>
        <v>0.9347388238153679</v>
      </c>
      <c r="E5" s="10">
        <v>256381205.12</v>
      </c>
      <c r="F5" s="12">
        <f t="shared" si="1"/>
        <v>0.868598140686977</v>
      </c>
    </row>
    <row r="6" spans="1:6" ht="15">
      <c r="A6" s="9" t="s">
        <v>72</v>
      </c>
      <c r="B6" s="10">
        <v>41489936</v>
      </c>
      <c r="C6" s="10">
        <v>14154408</v>
      </c>
      <c r="D6" s="11">
        <f t="shared" si="0"/>
        <v>0.3411528038992396</v>
      </c>
      <c r="E6" s="10">
        <v>14154408</v>
      </c>
      <c r="F6" s="12">
        <f t="shared" si="1"/>
        <v>0.3411528038992396</v>
      </c>
    </row>
    <row r="7" spans="1:6" ht="15">
      <c r="A7" s="13" t="s">
        <v>53</v>
      </c>
      <c r="B7" s="10">
        <v>16050860</v>
      </c>
      <c r="C7" s="10">
        <v>6000000</v>
      </c>
      <c r="D7" s="11">
        <f t="shared" si="0"/>
        <v>0.37381174591268007</v>
      </c>
      <c r="E7" s="10">
        <v>6000000</v>
      </c>
      <c r="F7" s="12">
        <f t="shared" si="1"/>
        <v>0.37381174591268007</v>
      </c>
    </row>
    <row r="8" spans="1:6" ht="15">
      <c r="A8" s="13" t="s">
        <v>55</v>
      </c>
      <c r="B8" s="10">
        <v>632480000</v>
      </c>
      <c r="C8" s="10">
        <v>598140593.88</v>
      </c>
      <c r="D8" s="11">
        <f t="shared" si="0"/>
        <v>0.9457067320389577</v>
      </c>
      <c r="E8" s="10">
        <v>598140593.88</v>
      </c>
      <c r="F8" s="12">
        <f t="shared" si="1"/>
        <v>0.9457067320389577</v>
      </c>
    </row>
    <row r="9" spans="1:6" ht="15">
      <c r="A9" s="13" t="s">
        <v>58</v>
      </c>
      <c r="B9" s="10">
        <v>531000000</v>
      </c>
      <c r="C9" s="10">
        <v>517783494.51</v>
      </c>
      <c r="D9" s="11">
        <f t="shared" si="0"/>
        <v>0.9751101591525424</v>
      </c>
      <c r="E9" s="10">
        <v>502670330.51</v>
      </c>
      <c r="F9" s="12">
        <f t="shared" si="1"/>
        <v>0.9466484567043314</v>
      </c>
    </row>
    <row r="10" spans="1:6" ht="15">
      <c r="A10" s="13" t="s">
        <v>60</v>
      </c>
      <c r="B10" s="10">
        <v>206000000</v>
      </c>
      <c r="C10" s="10">
        <v>188924253</v>
      </c>
      <c r="D10" s="11">
        <f t="shared" si="0"/>
        <v>0.9171080242718447</v>
      </c>
      <c r="E10" s="10">
        <v>170882104</v>
      </c>
      <c r="F10" s="12">
        <f t="shared" si="1"/>
        <v>0.8295247766990291</v>
      </c>
    </row>
    <row r="11" spans="1:6" ht="15">
      <c r="A11" s="13" t="s">
        <v>62</v>
      </c>
      <c r="B11" s="10">
        <v>816414527</v>
      </c>
      <c r="C11" s="10">
        <v>542179059.47</v>
      </c>
      <c r="D11" s="11">
        <f t="shared" si="0"/>
        <v>0.6640977610507414</v>
      </c>
      <c r="E11" s="10">
        <v>535152056.47</v>
      </c>
      <c r="F11" s="12">
        <f t="shared" si="1"/>
        <v>0.6554906101885176</v>
      </c>
    </row>
    <row r="12" spans="1:6" ht="15">
      <c r="A12" s="13" t="s">
        <v>64</v>
      </c>
      <c r="B12" s="10">
        <v>200000000</v>
      </c>
      <c r="C12" s="10">
        <v>200000000</v>
      </c>
      <c r="D12" s="11">
        <f t="shared" si="0"/>
        <v>1</v>
      </c>
      <c r="E12" s="10">
        <v>199049999</v>
      </c>
      <c r="F12" s="12">
        <f t="shared" si="1"/>
        <v>0.995249995</v>
      </c>
    </row>
    <row r="13" spans="1:6" ht="15">
      <c r="A13" s="6" t="s">
        <v>69</v>
      </c>
      <c r="B13" s="7">
        <f>SUBTOTAL(9,B4:B12)</f>
        <v>6197470569</v>
      </c>
      <c r="C13" s="7">
        <f>SUM(C4:C12)</f>
        <v>5593647709.9800005</v>
      </c>
      <c r="D13" s="8">
        <f t="shared" si="0"/>
        <v>0.9025694672855171</v>
      </c>
      <c r="E13" s="7">
        <f>SUM(E4:E12)</f>
        <v>5532992868.9800005</v>
      </c>
      <c r="F13" s="8">
        <f t="shared" si="1"/>
        <v>0.8927824355723859</v>
      </c>
    </row>
    <row r="14" spans="1:6" ht="15">
      <c r="A14" s="3"/>
      <c r="B14" s="3"/>
      <c r="C14" s="3"/>
      <c r="D14" s="3"/>
      <c r="E14" s="3"/>
      <c r="F14" s="3"/>
    </row>
  </sheetData>
  <mergeCells count="1"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workbookViewId="0" topLeftCell="C1">
      <selection activeCell="H1" sqref="H1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23" width="18.8515625" style="2" customWidth="1"/>
    <col min="24" max="24" width="11.421875" style="2" hidden="1" customWidth="1"/>
    <col min="25" max="25" width="8.140625" style="2" customWidth="1"/>
    <col min="26" max="16384" width="11.421875" style="2" customWidth="1"/>
  </cols>
  <sheetData>
    <row r="1" spans="1:23" ht="57" customHeight="1">
      <c r="A1" s="86" t="s">
        <v>0</v>
      </c>
      <c r="B1" s="87"/>
      <c r="C1" s="87"/>
      <c r="D1" s="87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85" t="s">
        <v>79</v>
      </c>
      <c r="B2" s="85"/>
      <c r="C2" s="85"/>
      <c r="D2" s="85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85" t="s">
        <v>76</v>
      </c>
      <c r="B3" s="85"/>
      <c r="C3" s="85"/>
      <c r="D3" s="85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88" t="s">
        <v>1</v>
      </c>
      <c r="B4" s="88" t="s">
        <v>2</v>
      </c>
      <c r="C4" s="88" t="s">
        <v>3</v>
      </c>
      <c r="D4" s="88" t="s">
        <v>80</v>
      </c>
      <c r="E4" s="88" t="s">
        <v>81</v>
      </c>
      <c r="F4" s="88" t="s">
        <v>82</v>
      </c>
      <c r="G4" s="88" t="s">
        <v>83</v>
      </c>
      <c r="H4" s="88" t="s">
        <v>84</v>
      </c>
      <c r="I4" s="88" t="s">
        <v>4</v>
      </c>
      <c r="J4" s="88" t="s">
        <v>5</v>
      </c>
      <c r="K4" s="88" t="s">
        <v>6</v>
      </c>
      <c r="L4" s="88" t="s">
        <v>7</v>
      </c>
      <c r="M4" s="88" t="s">
        <v>8</v>
      </c>
      <c r="N4" s="88" t="s">
        <v>9</v>
      </c>
      <c r="O4" s="88" t="s">
        <v>10</v>
      </c>
      <c r="P4" s="88" t="s">
        <v>11</v>
      </c>
      <c r="Q4" s="88" t="s">
        <v>12</v>
      </c>
      <c r="R4" s="88" t="s">
        <v>13</v>
      </c>
      <c r="S4" s="88" t="s">
        <v>15</v>
      </c>
      <c r="T4" s="88" t="s">
        <v>16</v>
      </c>
      <c r="U4" s="88" t="s">
        <v>18</v>
      </c>
      <c r="V4" s="88" t="s">
        <v>20</v>
      </c>
      <c r="W4" s="88" t="s">
        <v>21</v>
      </c>
    </row>
    <row r="5" spans="1:23" ht="22.5">
      <c r="A5" s="89" t="s">
        <v>22</v>
      </c>
      <c r="B5" s="90" t="s">
        <v>23</v>
      </c>
      <c r="C5" s="91" t="s">
        <v>24</v>
      </c>
      <c r="D5" s="89" t="s">
        <v>85</v>
      </c>
      <c r="E5" s="89" t="s">
        <v>86</v>
      </c>
      <c r="F5" s="89" t="s">
        <v>87</v>
      </c>
      <c r="G5" s="89" t="s">
        <v>86</v>
      </c>
      <c r="H5" s="89" t="s">
        <v>86</v>
      </c>
      <c r="I5" s="89" t="s">
        <v>25</v>
      </c>
      <c r="J5" s="89" t="s">
        <v>26</v>
      </c>
      <c r="K5" s="89" t="s">
        <v>27</v>
      </c>
      <c r="L5" s="90" t="s">
        <v>28</v>
      </c>
      <c r="M5" s="92">
        <v>1902153780</v>
      </c>
      <c r="N5" s="92">
        <v>0</v>
      </c>
      <c r="O5" s="92">
        <v>62600000</v>
      </c>
      <c r="P5" s="92">
        <v>1839553780</v>
      </c>
      <c r="Q5" s="92">
        <v>0</v>
      </c>
      <c r="R5" s="92">
        <v>-105601334</v>
      </c>
      <c r="S5" s="92">
        <v>1945155114</v>
      </c>
      <c r="T5" s="92">
        <v>193896305</v>
      </c>
      <c r="U5" s="92">
        <v>194954953.28</v>
      </c>
      <c r="V5" s="92">
        <v>194954953.28</v>
      </c>
      <c r="W5" s="92">
        <v>194954953.28</v>
      </c>
    </row>
    <row r="6" spans="1:23" ht="15">
      <c r="A6" s="89" t="s">
        <v>22</v>
      </c>
      <c r="B6" s="90" t="s">
        <v>23</v>
      </c>
      <c r="C6" s="91" t="s">
        <v>29</v>
      </c>
      <c r="D6" s="89" t="s">
        <v>85</v>
      </c>
      <c r="E6" s="89" t="s">
        <v>86</v>
      </c>
      <c r="F6" s="89" t="s">
        <v>87</v>
      </c>
      <c r="G6" s="89" t="s">
        <v>86</v>
      </c>
      <c r="H6" s="89" t="s">
        <v>88</v>
      </c>
      <c r="I6" s="89" t="s">
        <v>25</v>
      </c>
      <c r="J6" s="89" t="s">
        <v>26</v>
      </c>
      <c r="K6" s="89" t="s">
        <v>27</v>
      </c>
      <c r="L6" s="90" t="s">
        <v>30</v>
      </c>
      <c r="M6" s="92">
        <v>182912940</v>
      </c>
      <c r="N6" s="92">
        <v>0</v>
      </c>
      <c r="O6" s="92">
        <v>0</v>
      </c>
      <c r="P6" s="92">
        <v>182912940</v>
      </c>
      <c r="Q6" s="92">
        <v>0</v>
      </c>
      <c r="R6" s="92">
        <v>-27327681</v>
      </c>
      <c r="S6" s="92">
        <v>210240621</v>
      </c>
      <c r="T6" s="92">
        <v>20560464</v>
      </c>
      <c r="U6" s="92">
        <v>20560464</v>
      </c>
      <c r="V6" s="92">
        <v>20560464</v>
      </c>
      <c r="W6" s="92">
        <v>20560464</v>
      </c>
    </row>
    <row r="7" spans="1:23" ht="15">
      <c r="A7" s="89" t="s">
        <v>22</v>
      </c>
      <c r="B7" s="90" t="s">
        <v>23</v>
      </c>
      <c r="C7" s="91" t="s">
        <v>31</v>
      </c>
      <c r="D7" s="89" t="s">
        <v>85</v>
      </c>
      <c r="E7" s="89" t="s">
        <v>86</v>
      </c>
      <c r="F7" s="89" t="s">
        <v>87</v>
      </c>
      <c r="G7" s="89" t="s">
        <v>86</v>
      </c>
      <c r="H7" s="89" t="s">
        <v>89</v>
      </c>
      <c r="I7" s="89" t="s">
        <v>25</v>
      </c>
      <c r="J7" s="89" t="s">
        <v>26</v>
      </c>
      <c r="K7" s="89" t="s">
        <v>27</v>
      </c>
      <c r="L7" s="90" t="s">
        <v>32</v>
      </c>
      <c r="M7" s="92">
        <v>558529063</v>
      </c>
      <c r="N7" s="92">
        <v>0</v>
      </c>
      <c r="O7" s="92">
        <v>16311421</v>
      </c>
      <c r="P7" s="92">
        <v>542217642</v>
      </c>
      <c r="Q7" s="92">
        <v>0</v>
      </c>
      <c r="R7" s="92">
        <v>-26075722</v>
      </c>
      <c r="S7" s="92">
        <v>568293364</v>
      </c>
      <c r="T7" s="92">
        <v>198732108</v>
      </c>
      <c r="U7" s="92">
        <v>198732108</v>
      </c>
      <c r="V7" s="92">
        <v>198732108</v>
      </c>
      <c r="W7" s="92">
        <v>198732108</v>
      </c>
    </row>
    <row r="8" spans="1:23" ht="33.75">
      <c r="A8" s="89" t="s">
        <v>22</v>
      </c>
      <c r="B8" s="90" t="s">
        <v>23</v>
      </c>
      <c r="C8" s="91" t="s">
        <v>33</v>
      </c>
      <c r="D8" s="89" t="s">
        <v>85</v>
      </c>
      <c r="E8" s="89" t="s">
        <v>86</v>
      </c>
      <c r="F8" s="89" t="s">
        <v>87</v>
      </c>
      <c r="G8" s="89" t="s">
        <v>86</v>
      </c>
      <c r="H8" s="89" t="s">
        <v>90</v>
      </c>
      <c r="I8" s="89" t="s">
        <v>25</v>
      </c>
      <c r="J8" s="89" t="s">
        <v>26</v>
      </c>
      <c r="K8" s="89" t="s">
        <v>27</v>
      </c>
      <c r="L8" s="90" t="s">
        <v>34</v>
      </c>
      <c r="M8" s="92">
        <v>19232873</v>
      </c>
      <c r="N8" s="92">
        <v>61000000</v>
      </c>
      <c r="O8" s="92">
        <v>0</v>
      </c>
      <c r="P8" s="92">
        <v>80232873</v>
      </c>
      <c r="Q8" s="92">
        <v>0</v>
      </c>
      <c r="R8" s="92">
        <v>-16606443</v>
      </c>
      <c r="S8" s="92">
        <v>96839316</v>
      </c>
      <c r="T8" s="92">
        <v>1773420</v>
      </c>
      <c r="U8" s="92">
        <v>1773420</v>
      </c>
      <c r="V8" s="92">
        <v>1773420</v>
      </c>
      <c r="W8" s="92">
        <v>1773420</v>
      </c>
    </row>
    <row r="9" spans="1:23" ht="22.5">
      <c r="A9" s="89" t="s">
        <v>22</v>
      </c>
      <c r="B9" s="90" t="s">
        <v>23</v>
      </c>
      <c r="C9" s="91" t="s">
        <v>35</v>
      </c>
      <c r="D9" s="89" t="s">
        <v>85</v>
      </c>
      <c r="E9" s="89" t="s">
        <v>86</v>
      </c>
      <c r="F9" s="89" t="s">
        <v>87</v>
      </c>
      <c r="G9" s="89" t="s">
        <v>91</v>
      </c>
      <c r="H9" s="89"/>
      <c r="I9" s="89" t="s">
        <v>25</v>
      </c>
      <c r="J9" s="89" t="s">
        <v>26</v>
      </c>
      <c r="K9" s="89" t="s">
        <v>27</v>
      </c>
      <c r="L9" s="90" t="s">
        <v>36</v>
      </c>
      <c r="M9" s="92">
        <v>48113458</v>
      </c>
      <c r="N9" s="92">
        <v>0</v>
      </c>
      <c r="O9" s="92">
        <v>0</v>
      </c>
      <c r="P9" s="92">
        <v>48113458</v>
      </c>
      <c r="Q9" s="92">
        <v>0</v>
      </c>
      <c r="R9" s="92">
        <v>-150000</v>
      </c>
      <c r="S9" s="92">
        <v>48263458</v>
      </c>
      <c r="T9" s="92">
        <v>0</v>
      </c>
      <c r="U9" s="92">
        <v>41850000</v>
      </c>
      <c r="V9" s="92">
        <v>41850000</v>
      </c>
      <c r="W9" s="92">
        <v>41850000</v>
      </c>
    </row>
    <row r="10" spans="1:23" ht="33.75">
      <c r="A10" s="89" t="s">
        <v>22</v>
      </c>
      <c r="B10" s="90" t="s">
        <v>23</v>
      </c>
      <c r="C10" s="91" t="s">
        <v>37</v>
      </c>
      <c r="D10" s="89" t="s">
        <v>85</v>
      </c>
      <c r="E10" s="89" t="s">
        <v>86</v>
      </c>
      <c r="F10" s="89" t="s">
        <v>87</v>
      </c>
      <c r="G10" s="89" t="s">
        <v>89</v>
      </c>
      <c r="H10" s="89"/>
      <c r="I10" s="89" t="s">
        <v>25</v>
      </c>
      <c r="J10" s="89" t="s">
        <v>26</v>
      </c>
      <c r="K10" s="89" t="s">
        <v>27</v>
      </c>
      <c r="L10" s="90" t="s">
        <v>38</v>
      </c>
      <c r="M10" s="92">
        <v>806239490</v>
      </c>
      <c r="N10" s="92">
        <v>0</v>
      </c>
      <c r="O10" s="92">
        <v>40401589</v>
      </c>
      <c r="P10" s="92">
        <v>765837901</v>
      </c>
      <c r="Q10" s="92">
        <v>0</v>
      </c>
      <c r="R10" s="92">
        <v>-32431784</v>
      </c>
      <c r="S10" s="92">
        <v>798269685</v>
      </c>
      <c r="T10" s="92">
        <v>84675315</v>
      </c>
      <c r="U10" s="92">
        <v>84675315</v>
      </c>
      <c r="V10" s="92">
        <v>84675315</v>
      </c>
      <c r="W10" s="92">
        <v>84675315</v>
      </c>
    </row>
    <row r="11" spans="1:23" ht="15">
      <c r="A11" s="89" t="s">
        <v>22</v>
      </c>
      <c r="B11" s="90" t="s">
        <v>23</v>
      </c>
      <c r="C11" s="91" t="s">
        <v>39</v>
      </c>
      <c r="D11" s="89" t="s">
        <v>85</v>
      </c>
      <c r="E11" s="89" t="s">
        <v>91</v>
      </c>
      <c r="F11" s="89" t="s">
        <v>87</v>
      </c>
      <c r="G11" s="89" t="s">
        <v>92</v>
      </c>
      <c r="H11" s="89"/>
      <c r="I11" s="89" t="s">
        <v>25</v>
      </c>
      <c r="J11" s="89" t="s">
        <v>26</v>
      </c>
      <c r="K11" s="89" t="s">
        <v>27</v>
      </c>
      <c r="L11" s="90" t="s">
        <v>40</v>
      </c>
      <c r="M11" s="92">
        <v>27569442</v>
      </c>
      <c r="N11" s="92">
        <v>7135298</v>
      </c>
      <c r="O11" s="92">
        <v>0</v>
      </c>
      <c r="P11" s="92">
        <v>34704740</v>
      </c>
      <c r="Q11" s="92">
        <v>0</v>
      </c>
      <c r="R11" s="92">
        <v>0</v>
      </c>
      <c r="S11" s="92">
        <v>34704740</v>
      </c>
      <c r="T11" s="92">
        <v>0</v>
      </c>
      <c r="U11" s="92">
        <v>0</v>
      </c>
      <c r="V11" s="92">
        <v>0</v>
      </c>
      <c r="W11" s="92">
        <v>0</v>
      </c>
    </row>
    <row r="12" spans="1:23" ht="15">
      <c r="A12" s="89" t="s">
        <v>22</v>
      </c>
      <c r="B12" s="90" t="s">
        <v>23</v>
      </c>
      <c r="C12" s="91" t="s">
        <v>39</v>
      </c>
      <c r="D12" s="89" t="s">
        <v>85</v>
      </c>
      <c r="E12" s="89" t="s">
        <v>91</v>
      </c>
      <c r="F12" s="89" t="s">
        <v>87</v>
      </c>
      <c r="G12" s="89" t="s">
        <v>92</v>
      </c>
      <c r="H12" s="89"/>
      <c r="I12" s="89" t="s">
        <v>41</v>
      </c>
      <c r="J12" s="89" t="s">
        <v>42</v>
      </c>
      <c r="K12" s="89" t="s">
        <v>27</v>
      </c>
      <c r="L12" s="90" t="s">
        <v>40</v>
      </c>
      <c r="M12" s="92">
        <v>7532390</v>
      </c>
      <c r="N12" s="92">
        <v>0</v>
      </c>
      <c r="O12" s="92">
        <v>0</v>
      </c>
      <c r="P12" s="92">
        <v>7532390</v>
      </c>
      <c r="Q12" s="92">
        <v>0</v>
      </c>
      <c r="R12" s="92">
        <v>-13964.1</v>
      </c>
      <c r="S12" s="92">
        <v>7546354.1</v>
      </c>
      <c r="T12" s="92">
        <v>-13964.1</v>
      </c>
      <c r="U12" s="92">
        <v>7417.22</v>
      </c>
      <c r="V12" s="92">
        <v>0</v>
      </c>
      <c r="W12" s="92">
        <v>0</v>
      </c>
    </row>
    <row r="13" spans="1:23" ht="22.5">
      <c r="A13" s="89" t="s">
        <v>22</v>
      </c>
      <c r="B13" s="90" t="s">
        <v>23</v>
      </c>
      <c r="C13" s="91" t="s">
        <v>43</v>
      </c>
      <c r="D13" s="89" t="s">
        <v>85</v>
      </c>
      <c r="E13" s="89" t="s">
        <v>91</v>
      </c>
      <c r="F13" s="89" t="s">
        <v>87</v>
      </c>
      <c r="G13" s="89" t="s">
        <v>88</v>
      </c>
      <c r="H13" s="89"/>
      <c r="I13" s="89" t="s">
        <v>25</v>
      </c>
      <c r="J13" s="89" t="s">
        <v>26</v>
      </c>
      <c r="K13" s="89" t="s">
        <v>27</v>
      </c>
      <c r="L13" s="90" t="s">
        <v>44</v>
      </c>
      <c r="M13" s="92">
        <v>157869404</v>
      </c>
      <c r="N13" s="92">
        <v>47499971</v>
      </c>
      <c r="O13" s="92">
        <v>0</v>
      </c>
      <c r="P13" s="92">
        <v>205369375</v>
      </c>
      <c r="Q13" s="92">
        <v>0</v>
      </c>
      <c r="R13" s="92">
        <v>-5159720.47</v>
      </c>
      <c r="S13" s="92">
        <v>210529095.47</v>
      </c>
      <c r="T13" s="92">
        <v>15034957</v>
      </c>
      <c r="U13" s="92">
        <v>58247352.96</v>
      </c>
      <c r="V13" s="92">
        <v>23887501</v>
      </c>
      <c r="W13" s="92">
        <v>23887501</v>
      </c>
    </row>
    <row r="14" spans="1:23" ht="22.5">
      <c r="A14" s="89" t="s">
        <v>22</v>
      </c>
      <c r="B14" s="90" t="s">
        <v>23</v>
      </c>
      <c r="C14" s="91" t="s">
        <v>43</v>
      </c>
      <c r="D14" s="89" t="s">
        <v>85</v>
      </c>
      <c r="E14" s="89" t="s">
        <v>91</v>
      </c>
      <c r="F14" s="89" t="s">
        <v>87</v>
      </c>
      <c r="G14" s="89" t="s">
        <v>88</v>
      </c>
      <c r="H14" s="89"/>
      <c r="I14" s="89" t="s">
        <v>41</v>
      </c>
      <c r="J14" s="89" t="s">
        <v>42</v>
      </c>
      <c r="K14" s="89" t="s">
        <v>27</v>
      </c>
      <c r="L14" s="90" t="s">
        <v>44</v>
      </c>
      <c r="M14" s="92">
        <v>47560147</v>
      </c>
      <c r="N14" s="92">
        <v>0</v>
      </c>
      <c r="O14" s="92">
        <v>0</v>
      </c>
      <c r="P14" s="92">
        <v>47560147</v>
      </c>
      <c r="Q14" s="92">
        <v>0</v>
      </c>
      <c r="R14" s="92">
        <v>-116688.87</v>
      </c>
      <c r="S14" s="92">
        <v>47676835.87</v>
      </c>
      <c r="T14" s="92">
        <v>-1616688.87</v>
      </c>
      <c r="U14" s="92">
        <v>1737076</v>
      </c>
      <c r="V14" s="92">
        <v>-1500000</v>
      </c>
      <c r="W14" s="92">
        <v>-1500000</v>
      </c>
    </row>
    <row r="15" spans="1:23" ht="22.5">
      <c r="A15" s="89" t="s">
        <v>22</v>
      </c>
      <c r="B15" s="90" t="s">
        <v>23</v>
      </c>
      <c r="C15" s="91" t="s">
        <v>45</v>
      </c>
      <c r="D15" s="89" t="s">
        <v>85</v>
      </c>
      <c r="E15" s="89" t="s">
        <v>92</v>
      </c>
      <c r="F15" s="89" t="s">
        <v>91</v>
      </c>
      <c r="G15" s="89" t="s">
        <v>86</v>
      </c>
      <c r="H15" s="89" t="s">
        <v>86</v>
      </c>
      <c r="I15" s="89" t="s">
        <v>25</v>
      </c>
      <c r="J15" s="89" t="s">
        <v>26</v>
      </c>
      <c r="K15" s="89" t="s">
        <v>27</v>
      </c>
      <c r="L15" s="90" t="s">
        <v>46</v>
      </c>
      <c r="M15" s="92">
        <v>0</v>
      </c>
      <c r="N15" s="92">
        <v>3677741</v>
      </c>
      <c r="O15" s="92">
        <v>3677741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</row>
    <row r="16" spans="1:23" ht="22.5">
      <c r="A16" s="89" t="s">
        <v>22</v>
      </c>
      <c r="B16" s="90" t="s">
        <v>23</v>
      </c>
      <c r="C16" s="91" t="s">
        <v>45</v>
      </c>
      <c r="D16" s="89" t="s">
        <v>85</v>
      </c>
      <c r="E16" s="89" t="s">
        <v>92</v>
      </c>
      <c r="F16" s="89" t="s">
        <v>91</v>
      </c>
      <c r="G16" s="89" t="s">
        <v>86</v>
      </c>
      <c r="H16" s="89" t="s">
        <v>86</v>
      </c>
      <c r="I16" s="89" t="s">
        <v>25</v>
      </c>
      <c r="J16" s="89" t="s">
        <v>26</v>
      </c>
      <c r="K16" s="89" t="s">
        <v>47</v>
      </c>
      <c r="L16" s="90" t="s">
        <v>46</v>
      </c>
      <c r="M16" s="92">
        <v>0</v>
      </c>
      <c r="N16" s="92">
        <v>3677741</v>
      </c>
      <c r="O16" s="92">
        <v>0</v>
      </c>
      <c r="P16" s="92">
        <v>3677741</v>
      </c>
      <c r="Q16" s="92">
        <v>0</v>
      </c>
      <c r="R16" s="92">
        <v>0</v>
      </c>
      <c r="S16" s="92">
        <v>3677741</v>
      </c>
      <c r="T16" s="92">
        <v>0</v>
      </c>
      <c r="U16" s="92">
        <v>0</v>
      </c>
      <c r="V16" s="92">
        <v>0</v>
      </c>
      <c r="W16" s="92">
        <v>0</v>
      </c>
    </row>
    <row r="17" spans="1:23" ht="22.5">
      <c r="A17" s="89" t="s">
        <v>22</v>
      </c>
      <c r="B17" s="90" t="s">
        <v>23</v>
      </c>
      <c r="C17" s="91" t="s">
        <v>45</v>
      </c>
      <c r="D17" s="89" t="s">
        <v>85</v>
      </c>
      <c r="E17" s="89" t="s">
        <v>92</v>
      </c>
      <c r="F17" s="89" t="s">
        <v>91</v>
      </c>
      <c r="G17" s="89" t="s">
        <v>86</v>
      </c>
      <c r="H17" s="89" t="s">
        <v>86</v>
      </c>
      <c r="I17" s="89" t="s">
        <v>25</v>
      </c>
      <c r="J17" s="89" t="s">
        <v>48</v>
      </c>
      <c r="K17" s="89" t="s">
        <v>47</v>
      </c>
      <c r="L17" s="90" t="s">
        <v>46</v>
      </c>
      <c r="M17" s="92">
        <v>7280241</v>
      </c>
      <c r="N17" s="92">
        <v>0</v>
      </c>
      <c r="O17" s="92">
        <v>0</v>
      </c>
      <c r="P17" s="92">
        <v>7280241</v>
      </c>
      <c r="Q17" s="92">
        <v>0</v>
      </c>
      <c r="R17" s="92">
        <v>0</v>
      </c>
      <c r="S17" s="92">
        <v>7280241</v>
      </c>
      <c r="T17" s="92">
        <v>0</v>
      </c>
      <c r="U17" s="92">
        <v>0</v>
      </c>
      <c r="V17" s="92">
        <v>0</v>
      </c>
      <c r="W17" s="92">
        <v>0</v>
      </c>
    </row>
    <row r="18" spans="1:23" ht="15">
      <c r="A18" s="89" t="s">
        <v>22</v>
      </c>
      <c r="B18" s="90" t="s">
        <v>23</v>
      </c>
      <c r="C18" s="91" t="s">
        <v>49</v>
      </c>
      <c r="D18" s="89" t="s">
        <v>85</v>
      </c>
      <c r="E18" s="89" t="s">
        <v>92</v>
      </c>
      <c r="F18" s="89" t="s">
        <v>89</v>
      </c>
      <c r="G18" s="89" t="s">
        <v>86</v>
      </c>
      <c r="H18" s="89" t="s">
        <v>86</v>
      </c>
      <c r="I18" s="89" t="s">
        <v>25</v>
      </c>
      <c r="J18" s="89" t="s">
        <v>26</v>
      </c>
      <c r="K18" s="89" t="s">
        <v>27</v>
      </c>
      <c r="L18" s="90" t="s">
        <v>50</v>
      </c>
      <c r="M18" s="92">
        <v>12031456</v>
      </c>
      <c r="N18" s="92">
        <v>0</v>
      </c>
      <c r="O18" s="92">
        <v>0</v>
      </c>
      <c r="P18" s="92">
        <v>12031456</v>
      </c>
      <c r="Q18" s="92">
        <v>0</v>
      </c>
      <c r="R18" s="92">
        <v>-8835030</v>
      </c>
      <c r="S18" s="92">
        <v>20866486</v>
      </c>
      <c r="T18" s="92">
        <v>0</v>
      </c>
      <c r="U18" s="92">
        <v>0</v>
      </c>
      <c r="V18" s="92">
        <v>0</v>
      </c>
      <c r="W18" s="92">
        <v>0</v>
      </c>
    </row>
    <row r="19" spans="1:23" ht="15">
      <c r="A19" s="89" t="s">
        <v>22</v>
      </c>
      <c r="B19" s="90" t="s">
        <v>23</v>
      </c>
      <c r="C19" s="91" t="s">
        <v>51</v>
      </c>
      <c r="D19" s="89" t="s">
        <v>85</v>
      </c>
      <c r="E19" s="89" t="s">
        <v>92</v>
      </c>
      <c r="F19" s="89" t="s">
        <v>93</v>
      </c>
      <c r="G19" s="89" t="s">
        <v>86</v>
      </c>
      <c r="H19" s="89" t="s">
        <v>86</v>
      </c>
      <c r="I19" s="89" t="s">
        <v>25</v>
      </c>
      <c r="J19" s="89" t="s">
        <v>26</v>
      </c>
      <c r="K19" s="89" t="s">
        <v>27</v>
      </c>
      <c r="L19" s="90" t="s">
        <v>52</v>
      </c>
      <c r="M19" s="92">
        <v>17439598</v>
      </c>
      <c r="N19" s="92">
        <v>0</v>
      </c>
      <c r="O19" s="92">
        <v>0</v>
      </c>
      <c r="P19" s="92">
        <v>17439598</v>
      </c>
      <c r="Q19" s="92">
        <v>0</v>
      </c>
      <c r="R19" s="92">
        <v>0</v>
      </c>
      <c r="S19" s="92">
        <v>17439598</v>
      </c>
      <c r="T19" s="92">
        <v>0</v>
      </c>
      <c r="U19" s="92">
        <v>0</v>
      </c>
      <c r="V19" s="92">
        <v>0</v>
      </c>
      <c r="W19" s="92">
        <v>0</v>
      </c>
    </row>
    <row r="20" spans="1:23" ht="15">
      <c r="A20" s="89" t="s">
        <v>22</v>
      </c>
      <c r="B20" s="90" t="s">
        <v>23</v>
      </c>
      <c r="C20" s="91" t="s">
        <v>51</v>
      </c>
      <c r="D20" s="89" t="s">
        <v>85</v>
      </c>
      <c r="E20" s="89" t="s">
        <v>92</v>
      </c>
      <c r="F20" s="89" t="s">
        <v>93</v>
      </c>
      <c r="G20" s="89" t="s">
        <v>86</v>
      </c>
      <c r="H20" s="89" t="s">
        <v>86</v>
      </c>
      <c r="I20" s="89" t="s">
        <v>41</v>
      </c>
      <c r="J20" s="89" t="s">
        <v>42</v>
      </c>
      <c r="K20" s="89" t="s">
        <v>27</v>
      </c>
      <c r="L20" s="90" t="s">
        <v>52</v>
      </c>
      <c r="M20" s="92">
        <v>1060900</v>
      </c>
      <c r="N20" s="92">
        <v>0</v>
      </c>
      <c r="O20" s="92">
        <v>0</v>
      </c>
      <c r="P20" s="92">
        <v>1060900</v>
      </c>
      <c r="Q20" s="92">
        <v>0</v>
      </c>
      <c r="R20" s="92">
        <v>-4243.6</v>
      </c>
      <c r="S20" s="92">
        <v>1065143.6</v>
      </c>
      <c r="T20" s="92">
        <v>-4243.6</v>
      </c>
      <c r="U20" s="92">
        <v>0</v>
      </c>
      <c r="V20" s="92">
        <v>0</v>
      </c>
      <c r="W20" s="92">
        <v>0</v>
      </c>
    </row>
    <row r="21" spans="1:23" ht="33.75">
      <c r="A21" s="89" t="s">
        <v>22</v>
      </c>
      <c r="B21" s="90" t="s">
        <v>23</v>
      </c>
      <c r="C21" s="91" t="s">
        <v>53</v>
      </c>
      <c r="D21" s="89" t="s">
        <v>94</v>
      </c>
      <c r="E21" s="89" t="s">
        <v>95</v>
      </c>
      <c r="F21" s="89" t="s">
        <v>96</v>
      </c>
      <c r="G21" s="89" t="s">
        <v>86</v>
      </c>
      <c r="H21" s="89" t="s">
        <v>0</v>
      </c>
      <c r="I21" s="89" t="s">
        <v>25</v>
      </c>
      <c r="J21" s="89" t="s">
        <v>26</v>
      </c>
      <c r="K21" s="89" t="s">
        <v>27</v>
      </c>
      <c r="L21" s="90" t="s">
        <v>54</v>
      </c>
      <c r="M21" s="92">
        <v>54000000</v>
      </c>
      <c r="N21" s="92">
        <v>0</v>
      </c>
      <c r="O21" s="92">
        <v>37949140</v>
      </c>
      <c r="P21" s="92">
        <v>16050860</v>
      </c>
      <c r="Q21" s="92">
        <v>0</v>
      </c>
      <c r="R21" s="92">
        <v>-6500000</v>
      </c>
      <c r="S21" s="92">
        <v>22550860</v>
      </c>
      <c r="T21" s="92">
        <v>0</v>
      </c>
      <c r="U21" s="92">
        <v>0</v>
      </c>
      <c r="V21" s="92">
        <v>0</v>
      </c>
      <c r="W21" s="92">
        <v>0</v>
      </c>
    </row>
    <row r="22" spans="1:23" ht="78.75">
      <c r="A22" s="89" t="s">
        <v>22</v>
      </c>
      <c r="B22" s="90" t="s">
        <v>23</v>
      </c>
      <c r="C22" s="91" t="s">
        <v>55</v>
      </c>
      <c r="D22" s="89" t="s">
        <v>94</v>
      </c>
      <c r="E22" s="89" t="s">
        <v>97</v>
      </c>
      <c r="F22" s="89" t="s">
        <v>96</v>
      </c>
      <c r="G22" s="89" t="s">
        <v>86</v>
      </c>
      <c r="H22" s="89" t="s">
        <v>0</v>
      </c>
      <c r="I22" s="89" t="s">
        <v>41</v>
      </c>
      <c r="J22" s="89" t="s">
        <v>56</v>
      </c>
      <c r="K22" s="89" t="s">
        <v>27</v>
      </c>
      <c r="L22" s="90" t="s">
        <v>57</v>
      </c>
      <c r="M22" s="92">
        <v>2623037003</v>
      </c>
      <c r="N22" s="92">
        <v>0</v>
      </c>
      <c r="O22" s="92">
        <v>1990557003</v>
      </c>
      <c r="P22" s="92">
        <v>632480000</v>
      </c>
      <c r="Q22" s="92">
        <v>0</v>
      </c>
      <c r="R22" s="92">
        <v>401311625.88</v>
      </c>
      <c r="S22" s="92">
        <v>231168374.12</v>
      </c>
      <c r="T22" s="92">
        <v>477660593.88</v>
      </c>
      <c r="U22" s="92">
        <v>501764846.02</v>
      </c>
      <c r="V22" s="92">
        <v>501661632</v>
      </c>
      <c r="W22" s="92">
        <v>501661632</v>
      </c>
    </row>
    <row r="23" spans="1:23" ht="45">
      <c r="A23" s="89" t="s">
        <v>22</v>
      </c>
      <c r="B23" s="90" t="s">
        <v>23</v>
      </c>
      <c r="C23" s="91" t="s">
        <v>58</v>
      </c>
      <c r="D23" s="89" t="s">
        <v>94</v>
      </c>
      <c r="E23" s="89" t="s">
        <v>98</v>
      </c>
      <c r="F23" s="89" t="s">
        <v>96</v>
      </c>
      <c r="G23" s="89" t="s">
        <v>86</v>
      </c>
      <c r="H23" s="89" t="s">
        <v>0</v>
      </c>
      <c r="I23" s="89" t="s">
        <v>25</v>
      </c>
      <c r="J23" s="89" t="s">
        <v>26</v>
      </c>
      <c r="K23" s="89" t="s">
        <v>27</v>
      </c>
      <c r="L23" s="90" t="s">
        <v>59</v>
      </c>
      <c r="M23" s="92">
        <v>331000000</v>
      </c>
      <c r="N23" s="92">
        <v>0</v>
      </c>
      <c r="O23" s="92">
        <v>0</v>
      </c>
      <c r="P23" s="92">
        <v>331000000</v>
      </c>
      <c r="Q23" s="92">
        <v>0</v>
      </c>
      <c r="R23" s="92">
        <v>-3200000</v>
      </c>
      <c r="S23" s="92">
        <v>334200000</v>
      </c>
      <c r="T23" s="92">
        <v>-7700000</v>
      </c>
      <c r="U23" s="92">
        <v>88101732</v>
      </c>
      <c r="V23" s="92">
        <v>21052582</v>
      </c>
      <c r="W23" s="92">
        <v>21052582</v>
      </c>
    </row>
    <row r="24" spans="1:23" ht="45">
      <c r="A24" s="89" t="s">
        <v>22</v>
      </c>
      <c r="B24" s="90" t="s">
        <v>23</v>
      </c>
      <c r="C24" s="91" t="s">
        <v>58</v>
      </c>
      <c r="D24" s="89" t="s">
        <v>94</v>
      </c>
      <c r="E24" s="89" t="s">
        <v>98</v>
      </c>
      <c r="F24" s="89" t="s">
        <v>96</v>
      </c>
      <c r="G24" s="89" t="s">
        <v>86</v>
      </c>
      <c r="H24" s="89" t="s">
        <v>0</v>
      </c>
      <c r="I24" s="89" t="s">
        <v>41</v>
      </c>
      <c r="J24" s="89" t="s">
        <v>42</v>
      </c>
      <c r="K24" s="89" t="s">
        <v>27</v>
      </c>
      <c r="L24" s="90" t="s">
        <v>59</v>
      </c>
      <c r="M24" s="92">
        <v>200000000</v>
      </c>
      <c r="N24" s="92">
        <v>0</v>
      </c>
      <c r="O24" s="92">
        <v>0</v>
      </c>
      <c r="P24" s="92">
        <v>200000000</v>
      </c>
      <c r="Q24" s="92">
        <v>0</v>
      </c>
      <c r="R24" s="92">
        <v>2127231.13</v>
      </c>
      <c r="S24" s="92">
        <v>197872768.87</v>
      </c>
      <c r="T24" s="92">
        <v>-1770974.39</v>
      </c>
      <c r="U24" s="92">
        <v>13089475.3</v>
      </c>
      <c r="V24" s="92">
        <v>-2884872.52</v>
      </c>
      <c r="W24" s="92">
        <v>-2884872.52</v>
      </c>
    </row>
    <row r="25" spans="1:23" ht="45">
      <c r="A25" s="89" t="s">
        <v>22</v>
      </c>
      <c r="B25" s="90" t="s">
        <v>23</v>
      </c>
      <c r="C25" s="91" t="s">
        <v>60</v>
      </c>
      <c r="D25" s="89" t="s">
        <v>94</v>
      </c>
      <c r="E25" s="89" t="s">
        <v>98</v>
      </c>
      <c r="F25" s="89" t="s">
        <v>96</v>
      </c>
      <c r="G25" s="89" t="s">
        <v>91</v>
      </c>
      <c r="H25" s="89" t="s">
        <v>0</v>
      </c>
      <c r="I25" s="89" t="s">
        <v>25</v>
      </c>
      <c r="J25" s="89" t="s">
        <v>26</v>
      </c>
      <c r="K25" s="89" t="s">
        <v>27</v>
      </c>
      <c r="L25" s="90" t="s">
        <v>61</v>
      </c>
      <c r="M25" s="92">
        <v>206000000</v>
      </c>
      <c r="N25" s="92">
        <v>0</v>
      </c>
      <c r="O25" s="92">
        <v>0</v>
      </c>
      <c r="P25" s="92">
        <v>206000000</v>
      </c>
      <c r="Q25" s="92">
        <v>0</v>
      </c>
      <c r="R25" s="92">
        <v>-8047134</v>
      </c>
      <c r="S25" s="92">
        <v>214047134</v>
      </c>
      <c r="T25" s="92">
        <v>38167875</v>
      </c>
      <c r="U25" s="92">
        <v>41729630</v>
      </c>
      <c r="V25" s="92">
        <v>24632501</v>
      </c>
      <c r="W25" s="92">
        <v>24632501</v>
      </c>
    </row>
    <row r="26" spans="1:23" ht="67.5">
      <c r="A26" s="89" t="s">
        <v>22</v>
      </c>
      <c r="B26" s="90" t="s">
        <v>23</v>
      </c>
      <c r="C26" s="91" t="s">
        <v>62</v>
      </c>
      <c r="D26" s="89" t="s">
        <v>94</v>
      </c>
      <c r="E26" s="89" t="s">
        <v>99</v>
      </c>
      <c r="F26" s="89" t="s">
        <v>96</v>
      </c>
      <c r="G26" s="89" t="s">
        <v>86</v>
      </c>
      <c r="H26" s="89" t="s">
        <v>0</v>
      </c>
      <c r="I26" s="89" t="s">
        <v>25</v>
      </c>
      <c r="J26" s="89" t="s">
        <v>26</v>
      </c>
      <c r="K26" s="89" t="s">
        <v>27</v>
      </c>
      <c r="L26" s="90" t="s">
        <v>63</v>
      </c>
      <c r="M26" s="92">
        <v>239880000</v>
      </c>
      <c r="N26" s="92">
        <v>0</v>
      </c>
      <c r="O26" s="92">
        <v>0</v>
      </c>
      <c r="P26" s="92">
        <v>239880000</v>
      </c>
      <c r="Q26" s="92">
        <v>0</v>
      </c>
      <c r="R26" s="92">
        <v>10447658</v>
      </c>
      <c r="S26" s="92">
        <v>229432342</v>
      </c>
      <c r="T26" s="92">
        <v>7079910</v>
      </c>
      <c r="U26" s="92">
        <v>71976904</v>
      </c>
      <c r="V26" s="92">
        <v>140097201</v>
      </c>
      <c r="W26" s="92">
        <v>140097201</v>
      </c>
    </row>
    <row r="27" spans="1:23" ht="67.5">
      <c r="A27" s="89" t="s">
        <v>22</v>
      </c>
      <c r="B27" s="90" t="s">
        <v>23</v>
      </c>
      <c r="C27" s="91" t="s">
        <v>62</v>
      </c>
      <c r="D27" s="89" t="s">
        <v>94</v>
      </c>
      <c r="E27" s="89" t="s">
        <v>99</v>
      </c>
      <c r="F27" s="89" t="s">
        <v>96</v>
      </c>
      <c r="G27" s="89" t="s">
        <v>86</v>
      </c>
      <c r="H27" s="89" t="s">
        <v>0</v>
      </c>
      <c r="I27" s="89" t="s">
        <v>41</v>
      </c>
      <c r="J27" s="89" t="s">
        <v>42</v>
      </c>
      <c r="K27" s="89" t="s">
        <v>27</v>
      </c>
      <c r="L27" s="90" t="s">
        <v>63</v>
      </c>
      <c r="M27" s="92">
        <v>1000000000</v>
      </c>
      <c r="N27" s="92">
        <v>0</v>
      </c>
      <c r="O27" s="92">
        <v>423465473</v>
      </c>
      <c r="P27" s="92">
        <v>576534527</v>
      </c>
      <c r="Q27" s="92">
        <v>0</v>
      </c>
      <c r="R27" s="92">
        <v>-4695791.24</v>
      </c>
      <c r="S27" s="92">
        <v>581230318.24</v>
      </c>
      <c r="T27" s="92">
        <v>13517032.47</v>
      </c>
      <c r="U27" s="92">
        <v>148633305.52</v>
      </c>
      <c r="V27" s="92">
        <v>108533688.15</v>
      </c>
      <c r="W27" s="92">
        <v>108533688.15</v>
      </c>
    </row>
    <row r="28" spans="1:23" ht="45">
      <c r="A28" s="89" t="s">
        <v>22</v>
      </c>
      <c r="B28" s="90" t="s">
        <v>23</v>
      </c>
      <c r="C28" s="91" t="s">
        <v>64</v>
      </c>
      <c r="D28" s="89" t="s">
        <v>94</v>
      </c>
      <c r="E28" s="89" t="s">
        <v>100</v>
      </c>
      <c r="F28" s="89" t="s">
        <v>101</v>
      </c>
      <c r="G28" s="89" t="s">
        <v>86</v>
      </c>
      <c r="H28" s="89"/>
      <c r="I28" s="89" t="s">
        <v>25</v>
      </c>
      <c r="J28" s="89" t="s">
        <v>26</v>
      </c>
      <c r="K28" s="89" t="s">
        <v>27</v>
      </c>
      <c r="L28" s="90" t="s">
        <v>65</v>
      </c>
      <c r="M28" s="92">
        <v>200000000</v>
      </c>
      <c r="N28" s="92">
        <v>0</v>
      </c>
      <c r="O28" s="92">
        <v>0</v>
      </c>
      <c r="P28" s="92">
        <v>200000000</v>
      </c>
      <c r="Q28" s="92">
        <v>0</v>
      </c>
      <c r="R28" s="92">
        <v>5348100</v>
      </c>
      <c r="S28" s="92">
        <v>194651900</v>
      </c>
      <c r="T28" s="92">
        <v>8848100</v>
      </c>
      <c r="U28" s="92">
        <v>106772929</v>
      </c>
      <c r="V28" s="92">
        <v>78695643</v>
      </c>
      <c r="W28" s="92">
        <v>78695643</v>
      </c>
    </row>
    <row r="29" spans="1:23" ht="15">
      <c r="A29" s="93" t="s">
        <v>0</v>
      </c>
      <c r="B29" s="94" t="s">
        <v>0</v>
      </c>
      <c r="C29" s="95" t="s">
        <v>0</v>
      </c>
      <c r="D29" s="93" t="s">
        <v>0</v>
      </c>
      <c r="E29" s="93" t="s">
        <v>0</v>
      </c>
      <c r="F29" s="93" t="s">
        <v>0</v>
      </c>
      <c r="G29" s="93" t="s">
        <v>0</v>
      </c>
      <c r="H29" s="93" t="s">
        <v>0</v>
      </c>
      <c r="I29" s="93" t="s">
        <v>0</v>
      </c>
      <c r="J29" s="93" t="s">
        <v>0</v>
      </c>
      <c r="K29" s="93" t="s">
        <v>0</v>
      </c>
      <c r="L29" s="94" t="s">
        <v>0</v>
      </c>
      <c r="M29" s="96">
        <v>8649442185</v>
      </c>
      <c r="N29" s="96">
        <v>122990751</v>
      </c>
      <c r="O29" s="96">
        <v>2574962367</v>
      </c>
      <c r="P29" s="96">
        <v>6197470569</v>
      </c>
      <c r="Q29" s="96">
        <v>0</v>
      </c>
      <c r="R29" s="96">
        <v>174469078.73</v>
      </c>
      <c r="S29" s="96">
        <v>6023001490.27</v>
      </c>
      <c r="T29" s="96">
        <v>1048840209.39</v>
      </c>
      <c r="U29" s="96">
        <v>1574606928.3</v>
      </c>
      <c r="V29" s="96">
        <v>1436722135.91</v>
      </c>
      <c r="W29" s="96">
        <v>1436722135.91</v>
      </c>
    </row>
    <row r="30" ht="15" hidden="1"/>
    <row r="32" ht="15">
      <c r="A32" s="84" t="s">
        <v>78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 topLeftCell="A1">
      <pane xSplit="4" ySplit="4" topLeftCell="E5" activePane="bottomRight" state="frozen"/>
      <selection pane="topRight" activeCell="E1" sqref="E1"/>
      <selection pane="bottomLeft" activeCell="A4" sqref="A4"/>
      <selection pane="bottomRight" activeCell="A26" sqref="A26"/>
    </sheetView>
  </sheetViews>
  <sheetFormatPr defaultColWidth="11.421875" defaultRowHeight="15"/>
  <cols>
    <col min="1" max="1" width="9.140625" style="0" bestFit="1" customWidth="1"/>
    <col min="2" max="2" width="7.8515625" style="0" bestFit="1" customWidth="1"/>
    <col min="3" max="3" width="5.57421875" style="0" customWidth="1"/>
    <col min="4" max="4" width="67.140625" style="0" bestFit="1" customWidth="1"/>
    <col min="5" max="5" width="18.8515625" style="0" bestFit="1" customWidth="1"/>
    <col min="6" max="7" width="17.140625" style="0" bestFit="1" customWidth="1"/>
    <col min="8" max="9" width="18.8515625" style="0" bestFit="1" customWidth="1"/>
    <col min="10" max="10" width="14.8515625" style="0" customWidth="1"/>
    <col min="11" max="11" width="17.140625" style="0" bestFit="1" customWidth="1"/>
    <col min="12" max="12" width="18.8515625" style="0" bestFit="1" customWidth="1"/>
    <col min="13" max="13" width="11.57421875" style="0" bestFit="1" customWidth="1"/>
    <col min="14" max="14" width="18.8515625" style="0" bestFit="1" customWidth="1"/>
    <col min="15" max="15" width="11.57421875" style="0" bestFit="1" customWidth="1"/>
    <col min="16" max="17" width="18.8515625" style="0" bestFit="1" customWidth="1"/>
  </cols>
  <sheetData>
    <row r="1" spans="1:6" ht="73.5" customHeight="1">
      <c r="A1" s="19"/>
      <c r="B1" s="18"/>
      <c r="C1" s="20"/>
      <c r="D1" s="21"/>
      <c r="E1" s="18"/>
      <c r="F1" s="20"/>
    </row>
    <row r="2" spans="1:6" ht="16.5" customHeight="1">
      <c r="A2" s="85" t="s">
        <v>75</v>
      </c>
      <c r="B2" s="85"/>
      <c r="C2" s="85"/>
      <c r="D2" s="85"/>
      <c r="E2" s="35"/>
      <c r="F2" s="35"/>
    </row>
    <row r="3" spans="1:6" ht="16.5" customHeight="1">
      <c r="A3" s="85" t="s">
        <v>76</v>
      </c>
      <c r="B3" s="85"/>
      <c r="C3" s="85"/>
      <c r="D3" s="85"/>
      <c r="E3" s="35"/>
      <c r="F3" s="35"/>
    </row>
    <row r="4" spans="1:17" ht="60">
      <c r="A4" s="15" t="s">
        <v>3</v>
      </c>
      <c r="B4" s="15" t="s">
        <v>4</v>
      </c>
      <c r="C4" s="15" t="s">
        <v>5</v>
      </c>
      <c r="D4" s="15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13</v>
      </c>
      <c r="J4" s="15" t="s">
        <v>14</v>
      </c>
      <c r="K4" s="23" t="s">
        <v>15</v>
      </c>
      <c r="L4" s="23" t="s">
        <v>16</v>
      </c>
      <c r="M4" s="22" t="s">
        <v>17</v>
      </c>
      <c r="N4" s="23" t="s">
        <v>18</v>
      </c>
      <c r="O4" s="22" t="s">
        <v>19</v>
      </c>
      <c r="P4" s="23" t="s">
        <v>20</v>
      </c>
      <c r="Q4" s="23" t="s">
        <v>21</v>
      </c>
    </row>
    <row r="5" spans="1:17" ht="15">
      <c r="A5" s="46" t="s">
        <v>24</v>
      </c>
      <c r="B5" s="47" t="s">
        <v>25</v>
      </c>
      <c r="C5" s="48">
        <v>10</v>
      </c>
      <c r="D5" s="62" t="s">
        <v>28</v>
      </c>
      <c r="E5" s="63">
        <v>1902153780</v>
      </c>
      <c r="F5" s="63">
        <v>0</v>
      </c>
      <c r="G5" s="63">
        <v>62600000</v>
      </c>
      <c r="H5" s="63">
        <v>1839553780</v>
      </c>
      <c r="I5" s="63">
        <v>1733952446</v>
      </c>
      <c r="J5" s="64">
        <v>0.9425940490850994</v>
      </c>
      <c r="K5" s="63">
        <v>105601334</v>
      </c>
      <c r="L5" s="63">
        <v>1733952446</v>
      </c>
      <c r="M5" s="65">
        <v>0.9425940490850994</v>
      </c>
      <c r="N5" s="63">
        <v>1733952446</v>
      </c>
      <c r="O5" s="65">
        <v>0.9425940490850994</v>
      </c>
      <c r="P5" s="63">
        <v>1733952446</v>
      </c>
      <c r="Q5" s="63">
        <v>1733952446</v>
      </c>
    </row>
    <row r="6" spans="1:17" ht="15">
      <c r="A6" s="46" t="s">
        <v>29</v>
      </c>
      <c r="B6" s="47" t="s">
        <v>25</v>
      </c>
      <c r="C6" s="48">
        <v>10</v>
      </c>
      <c r="D6" s="62" t="s">
        <v>30</v>
      </c>
      <c r="E6" s="63">
        <v>182912940</v>
      </c>
      <c r="F6" s="63">
        <v>0</v>
      </c>
      <c r="G6" s="63">
        <v>0</v>
      </c>
      <c r="H6" s="63">
        <v>182912940</v>
      </c>
      <c r="I6" s="63">
        <v>155585259</v>
      </c>
      <c r="J6" s="64">
        <v>0.850597333354327</v>
      </c>
      <c r="K6" s="63">
        <v>27327681</v>
      </c>
      <c r="L6" s="63">
        <v>155585259</v>
      </c>
      <c r="M6" s="65">
        <v>0.850597333354327</v>
      </c>
      <c r="N6" s="63">
        <v>155585259</v>
      </c>
      <c r="O6" s="65">
        <v>0.850597333354327</v>
      </c>
      <c r="P6" s="63">
        <v>155585259</v>
      </c>
      <c r="Q6" s="63">
        <v>155585259</v>
      </c>
    </row>
    <row r="7" spans="1:17" ht="15">
      <c r="A7" s="46" t="s">
        <v>31</v>
      </c>
      <c r="B7" s="47" t="s">
        <v>25</v>
      </c>
      <c r="C7" s="48">
        <v>10</v>
      </c>
      <c r="D7" s="62" t="s">
        <v>32</v>
      </c>
      <c r="E7" s="63">
        <v>558529063</v>
      </c>
      <c r="F7" s="63">
        <v>0</v>
      </c>
      <c r="G7" s="63">
        <v>16311421</v>
      </c>
      <c r="H7" s="63">
        <v>542217642</v>
      </c>
      <c r="I7" s="63">
        <v>516141920</v>
      </c>
      <c r="J7" s="64">
        <v>0.9519091228684146</v>
      </c>
      <c r="K7" s="63">
        <v>26075722</v>
      </c>
      <c r="L7" s="63">
        <v>516141920</v>
      </c>
      <c r="M7" s="65">
        <v>0.9519091228684146</v>
      </c>
      <c r="N7" s="63">
        <v>516141920</v>
      </c>
      <c r="O7" s="65">
        <v>0.9519091228684146</v>
      </c>
      <c r="P7" s="63">
        <v>516141920</v>
      </c>
      <c r="Q7" s="63">
        <v>516141920</v>
      </c>
    </row>
    <row r="8" spans="1:17" ht="15">
      <c r="A8" s="46" t="s">
        <v>33</v>
      </c>
      <c r="B8" s="47" t="s">
        <v>25</v>
      </c>
      <c r="C8" s="48">
        <v>10</v>
      </c>
      <c r="D8" s="62" t="s">
        <v>34</v>
      </c>
      <c r="E8" s="63">
        <v>19232873</v>
      </c>
      <c r="F8" s="63">
        <v>61000000</v>
      </c>
      <c r="G8" s="63">
        <v>0</v>
      </c>
      <c r="H8" s="63">
        <v>80232873</v>
      </c>
      <c r="I8" s="63">
        <v>63626430</v>
      </c>
      <c r="J8" s="64">
        <v>0.7930219574712225</v>
      </c>
      <c r="K8" s="63">
        <v>16606443</v>
      </c>
      <c r="L8" s="63">
        <v>63626430</v>
      </c>
      <c r="M8" s="65">
        <v>0.7930219574712225</v>
      </c>
      <c r="N8" s="63">
        <v>63626430</v>
      </c>
      <c r="O8" s="65">
        <v>0.7930219574712225</v>
      </c>
      <c r="P8" s="63">
        <v>63626430</v>
      </c>
      <c r="Q8" s="63">
        <v>63626430</v>
      </c>
    </row>
    <row r="9" spans="1:17" ht="15">
      <c r="A9" s="46" t="s">
        <v>35</v>
      </c>
      <c r="B9" s="47" t="s">
        <v>25</v>
      </c>
      <c r="C9" s="48">
        <v>10</v>
      </c>
      <c r="D9" s="62" t="s">
        <v>36</v>
      </c>
      <c r="E9" s="63">
        <v>48113458</v>
      </c>
      <c r="F9" s="63">
        <v>0</v>
      </c>
      <c r="G9" s="63">
        <v>0</v>
      </c>
      <c r="H9" s="63">
        <v>48113458</v>
      </c>
      <c r="I9" s="63">
        <v>47850000</v>
      </c>
      <c r="J9" s="64">
        <v>0.994524234778552</v>
      </c>
      <c r="K9" s="63">
        <v>263458</v>
      </c>
      <c r="L9" s="63">
        <v>47850000</v>
      </c>
      <c r="M9" s="65">
        <v>0.994524234778552</v>
      </c>
      <c r="N9" s="63">
        <v>47850000</v>
      </c>
      <c r="O9" s="65">
        <v>0.994524234778552</v>
      </c>
      <c r="P9" s="63">
        <v>47850000</v>
      </c>
      <c r="Q9" s="63">
        <v>47850000</v>
      </c>
    </row>
    <row r="10" spans="1:17" ht="15">
      <c r="A10" s="46" t="s">
        <v>37</v>
      </c>
      <c r="B10" s="47" t="s">
        <v>25</v>
      </c>
      <c r="C10" s="48">
        <v>10</v>
      </c>
      <c r="D10" s="62" t="s">
        <v>38</v>
      </c>
      <c r="E10" s="63">
        <v>806239490</v>
      </c>
      <c r="F10" s="63">
        <v>0</v>
      </c>
      <c r="G10" s="63">
        <v>40401589</v>
      </c>
      <c r="H10" s="63">
        <v>765837901</v>
      </c>
      <c r="I10" s="63">
        <v>733406117</v>
      </c>
      <c r="J10" s="64">
        <v>0.9576518947969904</v>
      </c>
      <c r="K10" s="63">
        <v>32431784</v>
      </c>
      <c r="L10" s="63">
        <v>733406117</v>
      </c>
      <c r="M10" s="65">
        <v>0.9576518947969904</v>
      </c>
      <c r="N10" s="63">
        <v>733406117</v>
      </c>
      <c r="O10" s="65">
        <v>0.9576518947969904</v>
      </c>
      <c r="P10" s="63">
        <v>733406117</v>
      </c>
      <c r="Q10" s="63">
        <v>733406117</v>
      </c>
    </row>
    <row r="11" spans="1:17" s="26" customFormat="1" ht="15">
      <c r="A11" s="66"/>
      <c r="B11" s="67"/>
      <c r="C11" s="68"/>
      <c r="D11" s="69"/>
      <c r="E11" s="70">
        <f>SUM(E5:E10)</f>
        <v>3517181604</v>
      </c>
      <c r="F11" s="70">
        <f>SUM(F5:F10)</f>
        <v>61000000</v>
      </c>
      <c r="G11" s="70">
        <f>SUM(G5:G10)</f>
        <v>119313010</v>
      </c>
      <c r="H11" s="70">
        <f>SUM(H5:H10)</f>
        <v>3458868594</v>
      </c>
      <c r="I11" s="70">
        <f>SUM(I5:I10)</f>
        <v>3250562172</v>
      </c>
      <c r="J11" s="71">
        <f>+$I11/H11</f>
        <v>0.9397761388329863</v>
      </c>
      <c r="K11" s="70">
        <f>SUM(K5:K10)</f>
        <v>208306422</v>
      </c>
      <c r="L11" s="70">
        <f>SUM(L5:L10)</f>
        <v>3250562172</v>
      </c>
      <c r="M11" s="71">
        <f>+L11/H11</f>
        <v>0.9397761388329863</v>
      </c>
      <c r="N11" s="70">
        <f>SUM(N5:N10)</f>
        <v>3250562172</v>
      </c>
      <c r="O11" s="72">
        <f>+N11/H11</f>
        <v>0.9397761388329863</v>
      </c>
      <c r="P11" s="70">
        <f>SUM(P5:P10)</f>
        <v>3250562172</v>
      </c>
      <c r="Q11" s="70">
        <f>SUM(Q5:Q10)</f>
        <v>3250562172</v>
      </c>
    </row>
    <row r="12" spans="1:17" ht="15">
      <c r="A12" s="46" t="s">
        <v>39</v>
      </c>
      <c r="B12" s="47" t="s">
        <v>25</v>
      </c>
      <c r="C12" s="48">
        <v>10</v>
      </c>
      <c r="D12" s="62" t="s">
        <v>40</v>
      </c>
      <c r="E12" s="63">
        <v>27569442</v>
      </c>
      <c r="F12" s="63">
        <v>7135298</v>
      </c>
      <c r="G12" s="63">
        <v>0</v>
      </c>
      <c r="H12" s="63">
        <v>34704740</v>
      </c>
      <c r="I12" s="63">
        <v>34663740</v>
      </c>
      <c r="J12" s="64">
        <v>0.9988186051818858</v>
      </c>
      <c r="K12" s="63">
        <v>41000</v>
      </c>
      <c r="L12" s="63">
        <v>34663740</v>
      </c>
      <c r="M12" s="65">
        <v>0.9988186051818858</v>
      </c>
      <c r="N12" s="63">
        <v>34663740</v>
      </c>
      <c r="O12" s="65">
        <v>0.9988186051818858</v>
      </c>
      <c r="P12" s="63">
        <v>34663740</v>
      </c>
      <c r="Q12" s="63">
        <v>34663740</v>
      </c>
    </row>
    <row r="13" spans="1:17" ht="15">
      <c r="A13" s="46" t="s">
        <v>39</v>
      </c>
      <c r="B13" s="47" t="s">
        <v>41</v>
      </c>
      <c r="C13" s="48">
        <v>20</v>
      </c>
      <c r="D13" s="62" t="s">
        <v>40</v>
      </c>
      <c r="E13" s="63">
        <v>7532390</v>
      </c>
      <c r="F13" s="63">
        <v>0</v>
      </c>
      <c r="G13" s="63">
        <v>0</v>
      </c>
      <c r="H13" s="63">
        <v>7532390</v>
      </c>
      <c r="I13" s="63">
        <v>7518425.46</v>
      </c>
      <c r="J13" s="64">
        <v>0.998146067848319</v>
      </c>
      <c r="K13" s="63">
        <v>13964.54</v>
      </c>
      <c r="L13" s="63">
        <v>7518425.46</v>
      </c>
      <c r="M13" s="65">
        <v>0.998146067848319</v>
      </c>
      <c r="N13" s="63">
        <v>7518425.46</v>
      </c>
      <c r="O13" s="65">
        <v>0.998146067848319</v>
      </c>
      <c r="P13" s="63">
        <v>7511008.24</v>
      </c>
      <c r="Q13" s="63">
        <v>7511008.24</v>
      </c>
    </row>
    <row r="14" spans="1:17" ht="15">
      <c r="A14" s="46" t="s">
        <v>43</v>
      </c>
      <c r="B14" s="47" t="s">
        <v>25</v>
      </c>
      <c r="C14" s="48">
        <v>10</v>
      </c>
      <c r="D14" s="62" t="s">
        <v>44</v>
      </c>
      <c r="E14" s="63">
        <v>157869404</v>
      </c>
      <c r="F14" s="63">
        <v>47499971</v>
      </c>
      <c r="G14" s="63">
        <v>0</v>
      </c>
      <c r="H14" s="63">
        <v>205369375</v>
      </c>
      <c r="I14" s="63">
        <v>190051577.94</v>
      </c>
      <c r="J14" s="64">
        <v>0.9254134309947625</v>
      </c>
      <c r="K14" s="63">
        <v>15317797.06</v>
      </c>
      <c r="L14" s="63">
        <v>189046577.94</v>
      </c>
      <c r="M14" s="65">
        <v>0.9205198094409159</v>
      </c>
      <c r="N14" s="63">
        <v>181362792.94</v>
      </c>
      <c r="O14" s="65">
        <v>0.8831053458676592</v>
      </c>
      <c r="P14" s="63">
        <v>147002940.98</v>
      </c>
      <c r="Q14" s="63">
        <v>147002940.98</v>
      </c>
    </row>
    <row r="15" spans="1:17" s="17" customFormat="1" ht="15">
      <c r="A15" s="73" t="s">
        <v>43</v>
      </c>
      <c r="B15" s="73" t="s">
        <v>41</v>
      </c>
      <c r="C15" s="74">
        <v>20</v>
      </c>
      <c r="D15" s="73" t="s">
        <v>44</v>
      </c>
      <c r="E15" s="75">
        <v>47560147</v>
      </c>
      <c r="F15" s="75">
        <v>0</v>
      </c>
      <c r="G15" s="75">
        <v>0</v>
      </c>
      <c r="H15" s="75">
        <v>47560147</v>
      </c>
      <c r="I15" s="75">
        <v>46174985.72</v>
      </c>
      <c r="J15" s="76">
        <v>0.9708755887571163</v>
      </c>
      <c r="K15" s="75">
        <v>1385161.28</v>
      </c>
      <c r="L15" s="75">
        <v>44674985.72</v>
      </c>
      <c r="M15" s="77">
        <v>0.9393365777443875</v>
      </c>
      <c r="N15" s="75">
        <v>32836246.72</v>
      </c>
      <c r="O15" s="77">
        <v>0.6904151646125063</v>
      </c>
      <c r="P15" s="75">
        <v>29599170.72</v>
      </c>
      <c r="Q15" s="75">
        <v>29599170.72</v>
      </c>
    </row>
    <row r="16" spans="1:17" ht="15">
      <c r="A16" s="62" t="s">
        <v>45</v>
      </c>
      <c r="B16" s="62" t="s">
        <v>25</v>
      </c>
      <c r="C16" s="78">
        <v>10</v>
      </c>
      <c r="D16" s="62" t="s">
        <v>46</v>
      </c>
      <c r="E16" s="63">
        <v>0</v>
      </c>
      <c r="F16" s="63">
        <v>3677741</v>
      </c>
      <c r="G16" s="63">
        <v>3677741</v>
      </c>
      <c r="H16" s="63">
        <v>0</v>
      </c>
      <c r="I16" s="63">
        <v>0</v>
      </c>
      <c r="J16" s="64">
        <v>0</v>
      </c>
      <c r="K16" s="63">
        <v>0</v>
      </c>
      <c r="L16" s="63">
        <v>0</v>
      </c>
      <c r="M16" s="65">
        <v>0</v>
      </c>
      <c r="N16" s="63">
        <v>0</v>
      </c>
      <c r="O16" s="65">
        <v>0</v>
      </c>
      <c r="P16" s="63">
        <v>0</v>
      </c>
      <c r="Q16" s="63">
        <v>0</v>
      </c>
    </row>
    <row r="17" spans="1:17" s="17" customFormat="1" ht="15">
      <c r="A17" s="69"/>
      <c r="B17" s="69"/>
      <c r="C17" s="79"/>
      <c r="D17" s="69"/>
      <c r="E17" s="70">
        <f>SUM(E12:E16)</f>
        <v>240531383</v>
      </c>
      <c r="F17" s="70">
        <f>SUM(F12:F16)</f>
        <v>58313010</v>
      </c>
      <c r="G17" s="70">
        <v>3677741</v>
      </c>
      <c r="H17" s="70">
        <f>SUM(H12:H16)</f>
        <v>295166652</v>
      </c>
      <c r="I17" s="70">
        <f>SUM(I12:I16)</f>
        <v>278408729.12</v>
      </c>
      <c r="J17" s="71">
        <v>0.9432255548977125</v>
      </c>
      <c r="K17" s="70">
        <f>SUM(K12:K16)</f>
        <v>16757922.879999999</v>
      </c>
      <c r="L17" s="70">
        <f>SUM(L12:L16)</f>
        <v>275903729.12</v>
      </c>
      <c r="M17" s="72">
        <v>0.9347388238153679</v>
      </c>
      <c r="N17" s="70">
        <f>SUM(N12:N16)</f>
        <v>256381205.12</v>
      </c>
      <c r="O17" s="72">
        <v>0.868598140686977</v>
      </c>
      <c r="P17" s="70">
        <f>SUM(P12:P16)</f>
        <v>218776859.94</v>
      </c>
      <c r="Q17" s="70">
        <f>SUM(Q12:Q16)</f>
        <v>218776859.94</v>
      </c>
    </row>
    <row r="18" spans="1:17" ht="15">
      <c r="A18" s="62" t="s">
        <v>45</v>
      </c>
      <c r="B18" s="62" t="s">
        <v>25</v>
      </c>
      <c r="C18" s="78">
        <v>10</v>
      </c>
      <c r="D18" s="62" t="s">
        <v>46</v>
      </c>
      <c r="E18" s="63">
        <v>0</v>
      </c>
      <c r="F18" s="63">
        <v>3677741</v>
      </c>
      <c r="G18" s="63">
        <v>0</v>
      </c>
      <c r="H18" s="63">
        <v>3677741</v>
      </c>
      <c r="I18" s="63">
        <v>3677741</v>
      </c>
      <c r="J18" s="64">
        <v>1</v>
      </c>
      <c r="K18" s="63">
        <v>0</v>
      </c>
      <c r="L18" s="63">
        <v>3677741</v>
      </c>
      <c r="M18" s="65">
        <v>1</v>
      </c>
      <c r="N18" s="63">
        <v>3677741</v>
      </c>
      <c r="O18" s="65">
        <v>1</v>
      </c>
      <c r="P18" s="63">
        <v>3677741</v>
      </c>
      <c r="Q18" s="63">
        <v>3677741</v>
      </c>
    </row>
    <row r="19" spans="1:17" ht="15">
      <c r="A19" s="62" t="s">
        <v>45</v>
      </c>
      <c r="B19" s="62" t="s">
        <v>25</v>
      </c>
      <c r="C19" s="78">
        <v>11</v>
      </c>
      <c r="D19" s="62" t="s">
        <v>46</v>
      </c>
      <c r="E19" s="63">
        <v>7280241</v>
      </c>
      <c r="F19" s="63">
        <v>0</v>
      </c>
      <c r="G19" s="63">
        <v>0</v>
      </c>
      <c r="H19" s="63">
        <v>7280241</v>
      </c>
      <c r="I19" s="63">
        <v>7280241</v>
      </c>
      <c r="J19" s="64">
        <v>1</v>
      </c>
      <c r="K19" s="63">
        <v>0</v>
      </c>
      <c r="L19" s="63">
        <v>7280241</v>
      </c>
      <c r="M19" s="65">
        <v>1</v>
      </c>
      <c r="N19" s="63">
        <v>7280241</v>
      </c>
      <c r="O19" s="65">
        <v>1</v>
      </c>
      <c r="P19" s="63">
        <v>7280241</v>
      </c>
      <c r="Q19" s="63">
        <v>7280241</v>
      </c>
    </row>
    <row r="20" spans="1:17" ht="15">
      <c r="A20" s="62" t="s">
        <v>49</v>
      </c>
      <c r="B20" s="62" t="s">
        <v>25</v>
      </c>
      <c r="C20" s="78">
        <v>10</v>
      </c>
      <c r="D20" s="62" t="s">
        <v>50</v>
      </c>
      <c r="E20" s="63">
        <v>12031456</v>
      </c>
      <c r="F20" s="63">
        <v>0</v>
      </c>
      <c r="G20" s="63">
        <v>0</v>
      </c>
      <c r="H20" s="63">
        <v>12031456</v>
      </c>
      <c r="I20" s="63">
        <v>3196426</v>
      </c>
      <c r="J20" s="64">
        <v>0.2656724173699343</v>
      </c>
      <c r="K20" s="63">
        <v>8835030</v>
      </c>
      <c r="L20" s="63">
        <v>3196426</v>
      </c>
      <c r="M20" s="65">
        <v>0.2656724173699343</v>
      </c>
      <c r="N20" s="63">
        <v>3196426</v>
      </c>
      <c r="O20" s="65">
        <v>0.2656724173699343</v>
      </c>
      <c r="P20" s="63">
        <v>3196426</v>
      </c>
      <c r="Q20" s="63">
        <v>3196426</v>
      </c>
    </row>
    <row r="21" spans="1:17" ht="15">
      <c r="A21" s="62" t="s">
        <v>51</v>
      </c>
      <c r="B21" s="62" t="s">
        <v>25</v>
      </c>
      <c r="C21" s="78">
        <v>10</v>
      </c>
      <c r="D21" s="62" t="s">
        <v>52</v>
      </c>
      <c r="E21" s="63">
        <v>17439598</v>
      </c>
      <c r="F21" s="63">
        <v>0</v>
      </c>
      <c r="G21" s="63">
        <v>0</v>
      </c>
      <c r="H21" s="63">
        <v>17439598</v>
      </c>
      <c r="I21" s="63">
        <v>0</v>
      </c>
      <c r="J21" s="64">
        <v>0</v>
      </c>
      <c r="K21" s="63">
        <v>17439598</v>
      </c>
      <c r="L21" s="63">
        <v>0</v>
      </c>
      <c r="M21" s="65">
        <v>0</v>
      </c>
      <c r="N21" s="63">
        <v>0</v>
      </c>
      <c r="O21" s="65">
        <v>0</v>
      </c>
      <c r="P21" s="63">
        <v>0</v>
      </c>
      <c r="Q21" s="63">
        <v>0</v>
      </c>
    </row>
    <row r="22" spans="1:17" ht="15">
      <c r="A22" s="62" t="s">
        <v>51</v>
      </c>
      <c r="B22" s="62" t="s">
        <v>41</v>
      </c>
      <c r="C22" s="78">
        <v>20</v>
      </c>
      <c r="D22" s="62" t="s">
        <v>52</v>
      </c>
      <c r="E22" s="63">
        <v>1060900</v>
      </c>
      <c r="F22" s="63">
        <v>0</v>
      </c>
      <c r="G22" s="63">
        <v>0</v>
      </c>
      <c r="H22" s="63">
        <v>1060900</v>
      </c>
      <c r="I22" s="63">
        <v>0</v>
      </c>
      <c r="J22" s="64">
        <v>0</v>
      </c>
      <c r="K22" s="63">
        <v>1060900</v>
      </c>
      <c r="L22" s="63">
        <v>0</v>
      </c>
      <c r="M22" s="65">
        <v>0</v>
      </c>
      <c r="N22" s="63">
        <v>0</v>
      </c>
      <c r="O22" s="65">
        <v>0</v>
      </c>
      <c r="P22" s="63">
        <v>0</v>
      </c>
      <c r="Q22" s="63">
        <v>0</v>
      </c>
    </row>
    <row r="23" spans="1:17" ht="15">
      <c r="A23" s="25"/>
      <c r="B23" s="25"/>
      <c r="C23" s="27"/>
      <c r="D23" s="25"/>
      <c r="E23" s="28">
        <f>SUM(E18:E22)</f>
        <v>37812195</v>
      </c>
      <c r="F23" s="28">
        <f>SUM(F18:F22)</f>
        <v>3677741</v>
      </c>
      <c r="G23" s="28">
        <v>0</v>
      </c>
      <c r="H23" s="28">
        <f>SUM(H18:H22)</f>
        <v>41489936</v>
      </c>
      <c r="I23" s="28">
        <f>SUM(I18:I22)</f>
        <v>14154408</v>
      </c>
      <c r="J23" s="29">
        <v>0.3411528038992396</v>
      </c>
      <c r="K23" s="28">
        <f>SUM(K18:K22)</f>
        <v>27335528</v>
      </c>
      <c r="L23" s="28">
        <f>SUM(L18:L22)</f>
        <v>14154408</v>
      </c>
      <c r="M23" s="30">
        <v>0.3411528038992396</v>
      </c>
      <c r="N23" s="28">
        <f>SUM(N18:N22)</f>
        <v>14154408</v>
      </c>
      <c r="O23" s="30">
        <v>0.3411528038992396</v>
      </c>
      <c r="P23" s="28">
        <f>SUM(P18:P22)</f>
        <v>14154408</v>
      </c>
      <c r="Q23" s="28">
        <f>SUM(Q18:Q22)</f>
        <v>14154408</v>
      </c>
    </row>
    <row r="24" spans="3:17" ht="15.75">
      <c r="C24" s="24"/>
      <c r="D24" s="34" t="s">
        <v>74</v>
      </c>
      <c r="E24" s="31">
        <f>+E11+E17+E23</f>
        <v>3795525182</v>
      </c>
      <c r="F24" s="31">
        <f>+F11+F17+F23</f>
        <v>122990751</v>
      </c>
      <c r="G24" s="31">
        <f>+G11+G17+G23</f>
        <v>122990751</v>
      </c>
      <c r="H24" s="31">
        <f>+H11+H17+H23</f>
        <v>3795525182</v>
      </c>
      <c r="I24" s="31">
        <f>+I11+I17+I23</f>
        <v>3543125309.12</v>
      </c>
      <c r="J24" s="32">
        <f>+I24/H24</f>
        <v>0.9335006722977395</v>
      </c>
      <c r="K24" s="31">
        <f>+K11+K17+K23</f>
        <v>252399872.88</v>
      </c>
      <c r="L24" s="31">
        <f>+L11+L17+L23</f>
        <v>3540620309.12</v>
      </c>
      <c r="M24" s="32">
        <f>+L24/H24</f>
        <v>0.9328406845806563</v>
      </c>
      <c r="N24" s="31">
        <f>+N11+N17+N23</f>
        <v>3521097785.12</v>
      </c>
      <c r="O24" s="32">
        <f>+N24/H24</f>
        <v>0.9276971212886554</v>
      </c>
      <c r="P24" s="31">
        <f>+P11+P17+P23</f>
        <v>3483493439.94</v>
      </c>
      <c r="Q24" s="31">
        <f>+Q11+Q17+Q23</f>
        <v>3483493439.94</v>
      </c>
    </row>
    <row r="26" ht="15">
      <c r="A26" s="84" t="s">
        <v>78</v>
      </c>
    </row>
  </sheetData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 topLeftCell="A1">
      <pane xSplit="4" ySplit="4" topLeftCell="E5" activePane="bottomRight" state="frozen"/>
      <selection pane="topRight" activeCell="E1" sqref="E1"/>
      <selection pane="bottomLeft" activeCell="A4" sqref="A4"/>
      <selection pane="bottomRight" activeCell="E5" sqref="E5"/>
    </sheetView>
  </sheetViews>
  <sheetFormatPr defaultColWidth="11.421875" defaultRowHeight="15"/>
  <cols>
    <col min="1" max="1" width="12.57421875" style="0" customWidth="1"/>
    <col min="2" max="2" width="8.8515625" style="0" customWidth="1"/>
    <col min="3" max="3" width="5.57421875" style="0" customWidth="1"/>
    <col min="4" max="4" width="15.8515625" style="0" bestFit="1" customWidth="1"/>
    <col min="5" max="5" width="18.8515625" style="0" bestFit="1" customWidth="1"/>
    <col min="6" max="6" width="20.140625" style="0" customWidth="1"/>
    <col min="7" max="7" width="17.140625" style="0" bestFit="1" customWidth="1"/>
    <col min="8" max="8" width="15.8515625" style="0" bestFit="1" customWidth="1"/>
    <col min="9" max="9" width="18.8515625" style="0" bestFit="1" customWidth="1"/>
    <col min="10" max="10" width="16.421875" style="0" customWidth="1"/>
    <col min="11" max="11" width="17.8515625" style="0" customWidth="1"/>
    <col min="12" max="12" width="18.8515625" style="0" bestFit="1" customWidth="1"/>
    <col min="13" max="13" width="15.8515625" style="0" bestFit="1" customWidth="1"/>
    <col min="14" max="14" width="18.8515625" style="0" bestFit="1" customWidth="1"/>
    <col min="15" max="16" width="15.8515625" style="0" bestFit="1" customWidth="1"/>
  </cols>
  <sheetData>
    <row r="1" spans="1:6" ht="73.5" customHeight="1">
      <c r="A1" s="19"/>
      <c r="B1" s="18"/>
      <c r="C1" s="20"/>
      <c r="D1" s="21"/>
      <c r="E1" s="18"/>
      <c r="F1" s="20"/>
    </row>
    <row r="2" spans="1:7" ht="16.5" customHeight="1">
      <c r="A2" s="85" t="s">
        <v>77</v>
      </c>
      <c r="B2" s="85"/>
      <c r="C2" s="85"/>
      <c r="D2" s="85"/>
      <c r="E2" s="85"/>
      <c r="F2" s="85"/>
      <c r="G2" s="85"/>
    </row>
    <row r="3" spans="1:7" ht="16.5" customHeight="1">
      <c r="A3" s="85" t="s">
        <v>76</v>
      </c>
      <c r="B3" s="85"/>
      <c r="C3" s="85"/>
      <c r="D3" s="85"/>
      <c r="E3" s="85"/>
      <c r="F3" s="85"/>
      <c r="G3" s="85"/>
    </row>
    <row r="4" spans="1:16" ht="30">
      <c r="A4" s="15" t="s">
        <v>3</v>
      </c>
      <c r="B4" s="15" t="s">
        <v>4</v>
      </c>
      <c r="C4" s="15" t="s">
        <v>5</v>
      </c>
      <c r="D4" s="37" t="s">
        <v>8</v>
      </c>
      <c r="E4" s="23" t="s">
        <v>9</v>
      </c>
      <c r="F4" s="23" t="s">
        <v>10</v>
      </c>
      <c r="G4" s="37" t="s">
        <v>11</v>
      </c>
      <c r="H4" s="37" t="s">
        <v>13</v>
      </c>
      <c r="I4" s="23" t="s">
        <v>14</v>
      </c>
      <c r="J4" s="37" t="s">
        <v>15</v>
      </c>
      <c r="K4" s="37" t="s">
        <v>16</v>
      </c>
      <c r="L4" s="23" t="s">
        <v>17</v>
      </c>
      <c r="M4" s="38" t="s">
        <v>18</v>
      </c>
      <c r="N4" s="23" t="s">
        <v>19</v>
      </c>
      <c r="O4" s="38" t="s">
        <v>20</v>
      </c>
      <c r="P4" s="37" t="s">
        <v>21</v>
      </c>
    </row>
    <row r="5" spans="1:16" ht="15">
      <c r="A5" s="46" t="s">
        <v>53</v>
      </c>
      <c r="B5" s="47" t="s">
        <v>25</v>
      </c>
      <c r="C5" s="48">
        <v>10</v>
      </c>
      <c r="D5" s="49">
        <v>54000000</v>
      </c>
      <c r="E5" s="50">
        <v>0</v>
      </c>
      <c r="F5" s="49">
        <v>37949140</v>
      </c>
      <c r="G5" s="49">
        <v>16050860</v>
      </c>
      <c r="H5" s="49">
        <v>6000000</v>
      </c>
      <c r="I5" s="51">
        <v>0.37381174591268007</v>
      </c>
      <c r="J5" s="52">
        <v>10050860</v>
      </c>
      <c r="K5" s="49">
        <v>6000000</v>
      </c>
      <c r="L5" s="51">
        <v>0.37381174591268007</v>
      </c>
      <c r="M5" s="52">
        <v>6000000</v>
      </c>
      <c r="N5" s="51">
        <v>0.37381174591268007</v>
      </c>
      <c r="O5" s="53">
        <v>6000000</v>
      </c>
      <c r="P5" s="49">
        <v>6000000</v>
      </c>
    </row>
    <row r="6" spans="1:16" ht="15">
      <c r="A6" s="46" t="s">
        <v>55</v>
      </c>
      <c r="B6" s="47" t="s">
        <v>41</v>
      </c>
      <c r="C6" s="48">
        <v>21</v>
      </c>
      <c r="D6" s="49">
        <v>2623037003</v>
      </c>
      <c r="E6" s="50">
        <v>0</v>
      </c>
      <c r="F6" s="49">
        <v>1990557003</v>
      </c>
      <c r="G6" s="49">
        <v>632480000</v>
      </c>
      <c r="H6" s="49">
        <v>598140593.88</v>
      </c>
      <c r="I6" s="51">
        <v>0.9457067320389577</v>
      </c>
      <c r="J6" s="52">
        <v>34339406.12</v>
      </c>
      <c r="K6" s="49">
        <v>598140593.88</v>
      </c>
      <c r="L6" s="51">
        <v>0.9457067320389577</v>
      </c>
      <c r="M6" s="52">
        <v>598140593.88</v>
      </c>
      <c r="N6" s="51">
        <v>0.9457067320389577</v>
      </c>
      <c r="O6" s="53">
        <v>597984044.92</v>
      </c>
      <c r="P6" s="49">
        <v>597984044.92</v>
      </c>
    </row>
    <row r="7" spans="1:16" ht="15">
      <c r="A7" s="46" t="s">
        <v>58</v>
      </c>
      <c r="B7" s="47" t="s">
        <v>25</v>
      </c>
      <c r="C7" s="48">
        <v>10</v>
      </c>
      <c r="D7" s="49">
        <v>331000000</v>
      </c>
      <c r="E7" s="50">
        <v>0</v>
      </c>
      <c r="F7" s="49">
        <v>0</v>
      </c>
      <c r="G7" s="49">
        <v>331000000</v>
      </c>
      <c r="H7" s="49">
        <v>327800000</v>
      </c>
      <c r="I7" s="51">
        <v>0.9903323262839879</v>
      </c>
      <c r="J7" s="52">
        <v>3200000</v>
      </c>
      <c r="K7" s="49">
        <v>323300000</v>
      </c>
      <c r="L7" s="51">
        <v>0.9767371601208459</v>
      </c>
      <c r="M7" s="52">
        <v>314102194</v>
      </c>
      <c r="N7" s="51">
        <v>0.9489492265861027</v>
      </c>
      <c r="O7" s="53">
        <v>237053044</v>
      </c>
      <c r="P7" s="49">
        <v>237053044</v>
      </c>
    </row>
    <row r="8" spans="1:16" ht="15">
      <c r="A8" s="46" t="s">
        <v>58</v>
      </c>
      <c r="B8" s="47" t="s">
        <v>41</v>
      </c>
      <c r="C8" s="48">
        <v>20</v>
      </c>
      <c r="D8" s="49">
        <v>200000000</v>
      </c>
      <c r="E8" s="50">
        <v>0</v>
      </c>
      <c r="F8" s="49">
        <v>0</v>
      </c>
      <c r="G8" s="49">
        <v>200000000</v>
      </c>
      <c r="H8" s="49">
        <v>198711238.03</v>
      </c>
      <c r="I8" s="51">
        <v>0.99355619015</v>
      </c>
      <c r="J8" s="52">
        <v>1288761.97</v>
      </c>
      <c r="K8" s="49">
        <v>194483494.51</v>
      </c>
      <c r="L8" s="51">
        <v>0.97241747255</v>
      </c>
      <c r="M8" s="52">
        <v>188568136.51</v>
      </c>
      <c r="N8" s="51">
        <v>0.94284068255</v>
      </c>
      <c r="O8" s="53">
        <v>172560052.31</v>
      </c>
      <c r="P8" s="49">
        <v>172560052.31</v>
      </c>
    </row>
    <row r="9" spans="1:16" ht="15">
      <c r="A9" s="46" t="s">
        <v>60</v>
      </c>
      <c r="B9" s="47" t="s">
        <v>25</v>
      </c>
      <c r="C9" s="48">
        <v>10</v>
      </c>
      <c r="D9" s="49">
        <v>206000000</v>
      </c>
      <c r="E9" s="50">
        <v>0</v>
      </c>
      <c r="F9" s="49">
        <v>0</v>
      </c>
      <c r="G9" s="49">
        <v>206000000</v>
      </c>
      <c r="H9" s="49">
        <v>188924253</v>
      </c>
      <c r="I9" s="51">
        <v>0.9171080242718447</v>
      </c>
      <c r="J9" s="52">
        <v>17075747</v>
      </c>
      <c r="K9" s="49">
        <v>188924253</v>
      </c>
      <c r="L9" s="51">
        <v>0.9171080242718447</v>
      </c>
      <c r="M9" s="52">
        <v>170882104</v>
      </c>
      <c r="N9" s="51">
        <v>0.8295247766990291</v>
      </c>
      <c r="O9" s="53">
        <v>153784975</v>
      </c>
      <c r="P9" s="49">
        <v>153784975</v>
      </c>
    </row>
    <row r="10" spans="1:16" ht="15">
      <c r="A10" s="46" t="s">
        <v>62</v>
      </c>
      <c r="B10" s="47" t="s">
        <v>25</v>
      </c>
      <c r="C10" s="48">
        <v>10</v>
      </c>
      <c r="D10" s="49">
        <v>239880000</v>
      </c>
      <c r="E10" s="50">
        <v>0</v>
      </c>
      <c r="F10" s="49">
        <v>0</v>
      </c>
      <c r="G10" s="49">
        <v>239880000</v>
      </c>
      <c r="H10" s="49">
        <v>239880000</v>
      </c>
      <c r="I10" s="51">
        <v>1</v>
      </c>
      <c r="J10" s="52">
        <v>0</v>
      </c>
      <c r="K10" s="49">
        <v>235609450</v>
      </c>
      <c r="L10" s="51">
        <v>0.9821971402367851</v>
      </c>
      <c r="M10" s="52">
        <v>233255781</v>
      </c>
      <c r="N10" s="51">
        <v>0.9723852801400701</v>
      </c>
      <c r="O10" s="53">
        <v>213908771</v>
      </c>
      <c r="P10" s="49">
        <v>213908771</v>
      </c>
    </row>
    <row r="11" spans="1:16" ht="15">
      <c r="A11" s="54" t="s">
        <v>62</v>
      </c>
      <c r="B11" s="55" t="s">
        <v>41</v>
      </c>
      <c r="C11" s="56">
        <v>20</v>
      </c>
      <c r="D11" s="57">
        <v>1000000000</v>
      </c>
      <c r="E11" s="58">
        <v>0</v>
      </c>
      <c r="F11" s="57">
        <v>423465473</v>
      </c>
      <c r="G11" s="57">
        <v>576534527</v>
      </c>
      <c r="H11" s="57">
        <v>309713682.76</v>
      </c>
      <c r="I11" s="59">
        <v>0.5371988463060426</v>
      </c>
      <c r="J11" s="60">
        <v>266820844.24</v>
      </c>
      <c r="K11" s="57">
        <v>306569609.47</v>
      </c>
      <c r="L11" s="59">
        <v>0.5317454464786981</v>
      </c>
      <c r="M11" s="60">
        <v>301896275.47</v>
      </c>
      <c r="N11" s="59">
        <v>0.5236395416609628</v>
      </c>
      <c r="O11" s="61">
        <v>261706634.26</v>
      </c>
      <c r="P11" s="57">
        <v>261706634.26</v>
      </c>
    </row>
    <row r="12" spans="1:16" ht="15">
      <c r="A12" s="46" t="s">
        <v>64</v>
      </c>
      <c r="B12" s="47" t="s">
        <v>25</v>
      </c>
      <c r="C12" s="48">
        <v>10</v>
      </c>
      <c r="D12" s="49">
        <v>200000000</v>
      </c>
      <c r="E12" s="50">
        <v>0</v>
      </c>
      <c r="F12" s="49">
        <v>0</v>
      </c>
      <c r="G12" s="49">
        <v>200000000</v>
      </c>
      <c r="H12" s="49">
        <v>200000000</v>
      </c>
      <c r="I12" s="51">
        <v>1</v>
      </c>
      <c r="J12" s="52">
        <v>0</v>
      </c>
      <c r="K12" s="49">
        <v>200000000</v>
      </c>
      <c r="L12" s="51">
        <v>1</v>
      </c>
      <c r="M12" s="52">
        <v>199049999</v>
      </c>
      <c r="N12" s="51">
        <v>0.995249995</v>
      </c>
      <c r="O12" s="53">
        <v>170972713</v>
      </c>
      <c r="P12" s="49">
        <v>170972713</v>
      </c>
    </row>
    <row r="13" spans="1:16" ht="15.75">
      <c r="A13" s="4"/>
      <c r="B13" s="5"/>
      <c r="C13" s="36" t="s">
        <v>74</v>
      </c>
      <c r="D13" s="39">
        <v>4853917003</v>
      </c>
      <c r="E13" s="40">
        <v>0</v>
      </c>
      <c r="F13" s="41">
        <v>2451971616</v>
      </c>
      <c r="G13" s="42">
        <f>SUM(G5:G12)</f>
        <v>2401945387</v>
      </c>
      <c r="H13" s="42">
        <v>2069169767.67</v>
      </c>
      <c r="I13" s="43">
        <f>+H13/G13</f>
        <v>0.861455792820655</v>
      </c>
      <c r="J13" s="44">
        <v>332775619.33</v>
      </c>
      <c r="K13" s="42">
        <v>2053027400.86</v>
      </c>
      <c r="L13" s="43">
        <f>K13/G13</f>
        <v>0.8547352541700399</v>
      </c>
      <c r="M13" s="44">
        <v>2011895083.86</v>
      </c>
      <c r="N13" s="43">
        <f>+M13/G13</f>
        <v>0.8376106695634874</v>
      </c>
      <c r="O13" s="45">
        <v>1813970234.49</v>
      </c>
      <c r="P13" s="42">
        <v>1813970234.49</v>
      </c>
    </row>
    <row r="15" ht="15">
      <c r="A15" s="84" t="s">
        <v>78</v>
      </c>
    </row>
    <row r="19" spans="6:11" ht="15">
      <c r="F19" s="82"/>
      <c r="G19" s="82"/>
      <c r="H19" s="82"/>
      <c r="I19" s="82"/>
      <c r="J19" s="83"/>
      <c r="K19" s="83"/>
    </row>
    <row r="20" spans="6:11" ht="15.75">
      <c r="F20" s="80"/>
      <c r="G20" s="80"/>
      <c r="H20" s="80"/>
      <c r="I20" s="80"/>
      <c r="J20" s="81"/>
      <c r="K20" s="81"/>
    </row>
    <row r="21" spans="6:11" ht="15">
      <c r="F21" s="33"/>
      <c r="G21" s="33"/>
      <c r="H21" s="33"/>
      <c r="I21" s="33"/>
      <c r="J21" s="33"/>
      <c r="K21" s="33"/>
    </row>
  </sheetData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Adriana</cp:lastModifiedBy>
  <dcterms:created xsi:type="dcterms:W3CDTF">2016-02-24T15:34:12Z</dcterms:created>
  <dcterms:modified xsi:type="dcterms:W3CDTF">2016-02-25T20:29:37Z</dcterms:modified>
  <cp:category/>
  <cp:version/>
  <cp:contentType/>
  <cp:contentStatus/>
</cp:coreProperties>
</file>