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.moran\Desktop\20140728 PRESUPUESTO\PRESUP_2014\INFORMES\EJECUCION PRESUPUESTAL\"/>
    </mc:Choice>
  </mc:AlternateContent>
  <bookViews>
    <workbookView xWindow="240" yWindow="120" windowWidth="18060" windowHeight="7050"/>
  </bookViews>
  <sheets>
    <sheet name="2 TRIMESTRE 2014" sheetId="9" r:id="rId1"/>
  </sheets>
  <calcPr calcId="152511"/>
</workbook>
</file>

<file path=xl/calcChain.xml><?xml version="1.0" encoding="utf-8"?>
<calcChain xmlns="http://schemas.openxmlformats.org/spreadsheetml/2006/main">
  <c r="F107" i="9" l="1"/>
  <c r="G107" i="9"/>
  <c r="R181" i="9" l="1"/>
  <c r="O181" i="9"/>
  <c r="L181" i="9"/>
  <c r="H181" i="9"/>
  <c r="R180" i="9"/>
  <c r="O180" i="9"/>
  <c r="L180" i="9"/>
  <c r="H180" i="9"/>
  <c r="S179" i="9"/>
  <c r="Q179" i="9"/>
  <c r="P179" i="9"/>
  <c r="N179" i="9"/>
  <c r="M179" i="9"/>
  <c r="K179" i="9"/>
  <c r="J179" i="9"/>
  <c r="I179" i="9"/>
  <c r="G179" i="9"/>
  <c r="F179" i="9"/>
  <c r="R177" i="9"/>
  <c r="O177" i="9"/>
  <c r="L177" i="9"/>
  <c r="H177" i="9"/>
  <c r="R176" i="9"/>
  <c r="O176" i="9"/>
  <c r="L176" i="9"/>
  <c r="H176" i="9"/>
  <c r="R175" i="9"/>
  <c r="O175" i="9"/>
  <c r="L175" i="9"/>
  <c r="H175" i="9"/>
  <c r="R174" i="9"/>
  <c r="O174" i="9"/>
  <c r="L174" i="9"/>
  <c r="H174" i="9"/>
  <c r="R173" i="9"/>
  <c r="O173" i="9"/>
  <c r="L173" i="9"/>
  <c r="H173" i="9"/>
  <c r="Q172" i="9"/>
  <c r="P172" i="9"/>
  <c r="N172" i="9"/>
  <c r="M172" i="9"/>
  <c r="K172" i="9"/>
  <c r="J172" i="9"/>
  <c r="I172" i="9"/>
  <c r="G172" i="9"/>
  <c r="F172" i="9"/>
  <c r="R172" i="9" s="1"/>
  <c r="S171" i="9"/>
  <c r="S158" i="9"/>
  <c r="R157" i="9"/>
  <c r="O157" i="9"/>
  <c r="L157" i="9"/>
  <c r="I157" i="9"/>
  <c r="H157" i="9"/>
  <c r="R155" i="9"/>
  <c r="O155" i="9"/>
  <c r="L155" i="9"/>
  <c r="H155" i="9"/>
  <c r="R154" i="9"/>
  <c r="O154" i="9"/>
  <c r="L154" i="9"/>
  <c r="H154" i="9"/>
  <c r="R153" i="9"/>
  <c r="O153" i="9"/>
  <c r="L153" i="9"/>
  <c r="H153" i="9"/>
  <c r="Q152" i="9"/>
  <c r="P152" i="9"/>
  <c r="P158" i="9" s="1"/>
  <c r="N152" i="9"/>
  <c r="N158" i="9" s="1"/>
  <c r="M152" i="9"/>
  <c r="M158" i="9" s="1"/>
  <c r="K152" i="9"/>
  <c r="J152" i="9"/>
  <c r="J158" i="9" s="1"/>
  <c r="I152" i="9"/>
  <c r="I158" i="9" s="1"/>
  <c r="G152" i="9"/>
  <c r="F152" i="9"/>
  <c r="F158" i="9" s="1"/>
  <c r="R127" i="9"/>
  <c r="O127" i="9"/>
  <c r="L127" i="9"/>
  <c r="H127" i="9"/>
  <c r="R126" i="9"/>
  <c r="O126" i="9"/>
  <c r="L126" i="9"/>
  <c r="H126" i="9"/>
  <c r="R125" i="9"/>
  <c r="O125" i="9"/>
  <c r="L125" i="9"/>
  <c r="H125" i="9"/>
  <c r="R124" i="9"/>
  <c r="O124" i="9"/>
  <c r="L124" i="9"/>
  <c r="H124" i="9"/>
  <c r="R123" i="9"/>
  <c r="O123" i="9"/>
  <c r="L123" i="9"/>
  <c r="H123" i="9"/>
  <c r="R122" i="9"/>
  <c r="O122" i="9"/>
  <c r="L122" i="9"/>
  <c r="H122" i="9"/>
  <c r="R121" i="9"/>
  <c r="O121" i="9"/>
  <c r="L121" i="9"/>
  <c r="H121" i="9"/>
  <c r="R120" i="9"/>
  <c r="O120" i="9"/>
  <c r="L120" i="9"/>
  <c r="H120" i="9"/>
  <c r="R119" i="9"/>
  <c r="O119" i="9"/>
  <c r="L119" i="9"/>
  <c r="H119" i="9"/>
  <c r="R118" i="9"/>
  <c r="O118" i="9"/>
  <c r="L118" i="9"/>
  <c r="H118" i="9"/>
  <c r="R117" i="9"/>
  <c r="O117" i="9"/>
  <c r="L117" i="9"/>
  <c r="H117" i="9"/>
  <c r="R116" i="9"/>
  <c r="O116" i="9"/>
  <c r="L116" i="9"/>
  <c r="H116" i="9"/>
  <c r="R115" i="9"/>
  <c r="O115" i="9"/>
  <c r="L115" i="9"/>
  <c r="H115" i="9"/>
  <c r="R114" i="9"/>
  <c r="O114" i="9"/>
  <c r="L114" i="9"/>
  <c r="H114" i="9"/>
  <c r="R113" i="9"/>
  <c r="O113" i="9"/>
  <c r="L113" i="9"/>
  <c r="H113" i="9"/>
  <c r="R112" i="9"/>
  <c r="O112" i="9"/>
  <c r="L112" i="9"/>
  <c r="H112" i="9"/>
  <c r="Q111" i="9"/>
  <c r="P111" i="9"/>
  <c r="N111" i="9"/>
  <c r="M111" i="9"/>
  <c r="K111" i="9"/>
  <c r="J111" i="9"/>
  <c r="I111" i="9"/>
  <c r="G111" i="9"/>
  <c r="F111" i="9"/>
  <c r="R109" i="9"/>
  <c r="O109" i="9"/>
  <c r="L109" i="9"/>
  <c r="H109" i="9"/>
  <c r="R108" i="9"/>
  <c r="O108" i="9"/>
  <c r="L108" i="9"/>
  <c r="H108" i="9"/>
  <c r="Q107" i="9"/>
  <c r="P107" i="9"/>
  <c r="N107" i="9"/>
  <c r="M107" i="9"/>
  <c r="K107" i="9"/>
  <c r="J107" i="9"/>
  <c r="I107" i="9"/>
  <c r="B88" i="9"/>
  <c r="B132" i="9" s="1"/>
  <c r="B162" i="9" s="1"/>
  <c r="B186" i="9" s="1"/>
  <c r="B87" i="9"/>
  <c r="B131" i="9" s="1"/>
  <c r="B161" i="9" s="1"/>
  <c r="B185" i="9" s="1"/>
  <c r="S84" i="9"/>
  <c r="R83" i="9"/>
  <c r="O83" i="9"/>
  <c r="L83" i="9"/>
  <c r="H83" i="9"/>
  <c r="R82" i="9"/>
  <c r="O82" i="9"/>
  <c r="L82" i="9"/>
  <c r="H82" i="9"/>
  <c r="H80" i="9"/>
  <c r="R79" i="9"/>
  <c r="O79" i="9"/>
  <c r="L79" i="9"/>
  <c r="H79" i="9"/>
  <c r="R78" i="9"/>
  <c r="O78" i="9"/>
  <c r="L78" i="9"/>
  <c r="H78" i="9"/>
  <c r="R77" i="9"/>
  <c r="O77" i="9"/>
  <c r="L77" i="9"/>
  <c r="H77" i="9"/>
  <c r="R76" i="9"/>
  <c r="O76" i="9"/>
  <c r="L76" i="9"/>
  <c r="H76" i="9"/>
  <c r="R75" i="9"/>
  <c r="O75" i="9"/>
  <c r="L75" i="9"/>
  <c r="H75" i="9"/>
  <c r="R74" i="9"/>
  <c r="O74" i="9"/>
  <c r="L74" i="9"/>
  <c r="H74" i="9"/>
  <c r="R73" i="9"/>
  <c r="O73" i="9"/>
  <c r="L73" i="9"/>
  <c r="H73" i="9"/>
  <c r="R72" i="9"/>
  <c r="O72" i="9"/>
  <c r="L72" i="9"/>
  <c r="H72" i="9"/>
  <c r="R71" i="9"/>
  <c r="O71" i="9"/>
  <c r="L71" i="9"/>
  <c r="H71" i="9"/>
  <c r="R70" i="9"/>
  <c r="O70" i="9"/>
  <c r="L70" i="9"/>
  <c r="H70" i="9"/>
  <c r="R69" i="9"/>
  <c r="O69" i="9"/>
  <c r="L69" i="9"/>
  <c r="H69" i="9"/>
  <c r="R68" i="9"/>
  <c r="O68" i="9"/>
  <c r="L68" i="9"/>
  <c r="H68" i="9"/>
  <c r="R67" i="9"/>
  <c r="O67" i="9"/>
  <c r="L67" i="9"/>
  <c r="H67" i="9"/>
  <c r="R66" i="9"/>
  <c r="O66" i="9"/>
  <c r="L66" i="9"/>
  <c r="H66" i="9"/>
  <c r="R65" i="9"/>
  <c r="O65" i="9"/>
  <c r="L65" i="9"/>
  <c r="H65" i="9"/>
  <c r="R64" i="9"/>
  <c r="O64" i="9"/>
  <c r="L64" i="9"/>
  <c r="H64" i="9"/>
  <c r="R63" i="9"/>
  <c r="O63" i="9"/>
  <c r="L63" i="9"/>
  <c r="H63" i="9"/>
  <c r="R62" i="9"/>
  <c r="O62" i="9"/>
  <c r="L62" i="9"/>
  <c r="H62" i="9"/>
  <c r="Q61" i="9"/>
  <c r="P61" i="9"/>
  <c r="N61" i="9"/>
  <c r="M61" i="9"/>
  <c r="K61" i="9"/>
  <c r="J61" i="9"/>
  <c r="I61" i="9"/>
  <c r="G61" i="9"/>
  <c r="F61" i="9"/>
  <c r="R59" i="9"/>
  <c r="O59" i="9"/>
  <c r="L59" i="9"/>
  <c r="H59" i="9"/>
  <c r="R58" i="9"/>
  <c r="O58" i="9"/>
  <c r="L58" i="9"/>
  <c r="H58" i="9"/>
  <c r="Q56" i="9"/>
  <c r="P56" i="9"/>
  <c r="N56" i="9"/>
  <c r="M56" i="9"/>
  <c r="K56" i="9"/>
  <c r="J56" i="9"/>
  <c r="I56" i="9"/>
  <c r="G56" i="9"/>
  <c r="F56" i="9"/>
  <c r="R56" i="9" s="1"/>
  <c r="R55" i="9"/>
  <c r="R106" i="9" s="1"/>
  <c r="R151" i="9" s="1"/>
  <c r="R171" i="9" s="1"/>
  <c r="Q55" i="9"/>
  <c r="Q106" i="9" s="1"/>
  <c r="Q151" i="9" s="1"/>
  <c r="Q171" i="9" s="1"/>
  <c r="P55" i="9"/>
  <c r="P106" i="9" s="1"/>
  <c r="P151" i="9" s="1"/>
  <c r="P171" i="9" s="1"/>
  <c r="O55" i="9"/>
  <c r="O106" i="9" s="1"/>
  <c r="O151" i="9" s="1"/>
  <c r="O171" i="9" s="1"/>
  <c r="N55" i="9"/>
  <c r="N106" i="9" s="1"/>
  <c r="N151" i="9" s="1"/>
  <c r="N171" i="9" s="1"/>
  <c r="M55" i="9"/>
  <c r="M106" i="9" s="1"/>
  <c r="M151" i="9" s="1"/>
  <c r="M171" i="9" s="1"/>
  <c r="L55" i="9"/>
  <c r="L106" i="9" s="1"/>
  <c r="L151" i="9" s="1"/>
  <c r="L171" i="9" s="1"/>
  <c r="K55" i="9"/>
  <c r="K106" i="9" s="1"/>
  <c r="K151" i="9" s="1"/>
  <c r="K171" i="9" s="1"/>
  <c r="J55" i="9"/>
  <c r="J106" i="9" s="1"/>
  <c r="J151" i="9" s="1"/>
  <c r="J171" i="9" s="1"/>
  <c r="I55" i="9"/>
  <c r="I106" i="9" s="1"/>
  <c r="I151" i="9" s="1"/>
  <c r="I171" i="9" s="1"/>
  <c r="H55" i="9"/>
  <c r="H106" i="9" s="1"/>
  <c r="H151" i="9" s="1"/>
  <c r="H171" i="9" s="1"/>
  <c r="G55" i="9"/>
  <c r="G106" i="9" s="1"/>
  <c r="G151" i="9" s="1"/>
  <c r="G171" i="9" s="1"/>
  <c r="F55" i="9"/>
  <c r="F106" i="9" s="1"/>
  <c r="F151" i="9" s="1"/>
  <c r="F171" i="9" s="1"/>
  <c r="E55" i="9"/>
  <c r="E106" i="9" s="1"/>
  <c r="E151" i="9" s="1"/>
  <c r="E171" i="9" s="1"/>
  <c r="D55" i="9"/>
  <c r="D106" i="9" s="1"/>
  <c r="D151" i="9" s="1"/>
  <c r="D171" i="9" s="1"/>
  <c r="C55" i="9"/>
  <c r="C106" i="9" s="1"/>
  <c r="C151" i="9" s="1"/>
  <c r="C171" i="9" s="1"/>
  <c r="B55" i="9"/>
  <c r="B106" i="9" s="1"/>
  <c r="B151" i="9" s="1"/>
  <c r="B171" i="9" s="1"/>
  <c r="K52" i="9"/>
  <c r="K102" i="9" s="1"/>
  <c r="K148" i="9" s="1"/>
  <c r="K168" i="9" s="1"/>
  <c r="Q38" i="9"/>
  <c r="P38" i="9"/>
  <c r="N38" i="9"/>
  <c r="M38" i="9"/>
  <c r="K38" i="9"/>
  <c r="J38" i="9"/>
  <c r="I38" i="9"/>
  <c r="G38" i="9"/>
  <c r="F38" i="9"/>
  <c r="R37" i="9"/>
  <c r="O37" i="9"/>
  <c r="L37" i="9"/>
  <c r="H37" i="9"/>
  <c r="R36" i="9"/>
  <c r="O36" i="9"/>
  <c r="L36" i="9"/>
  <c r="H36" i="9"/>
  <c r="R35" i="9"/>
  <c r="O35" i="9"/>
  <c r="L35" i="9"/>
  <c r="H35" i="9"/>
  <c r="R34" i="9"/>
  <c r="O34" i="9"/>
  <c r="L34" i="9"/>
  <c r="H34" i="9"/>
  <c r="R33" i="9"/>
  <c r="O33" i="9"/>
  <c r="L33" i="9"/>
  <c r="H33" i="9"/>
  <c r="R32" i="9"/>
  <c r="O32" i="9"/>
  <c r="L32" i="9"/>
  <c r="H32" i="9"/>
  <c r="R31" i="9"/>
  <c r="O31" i="9"/>
  <c r="L31" i="9"/>
  <c r="H31" i="9"/>
  <c r="R30" i="9"/>
  <c r="O30" i="9"/>
  <c r="L30" i="9"/>
  <c r="H30" i="9"/>
  <c r="R29" i="9"/>
  <c r="O29" i="9"/>
  <c r="L29" i="9"/>
  <c r="H29" i="9"/>
  <c r="R28" i="9"/>
  <c r="O28" i="9"/>
  <c r="L28" i="9"/>
  <c r="H28" i="9"/>
  <c r="R27" i="9"/>
  <c r="O27" i="9"/>
  <c r="L27" i="9"/>
  <c r="H27" i="9"/>
  <c r="R26" i="9"/>
  <c r="O26" i="9"/>
  <c r="L26" i="9"/>
  <c r="H26" i="9"/>
  <c r="R25" i="9"/>
  <c r="O25" i="9"/>
  <c r="L25" i="9"/>
  <c r="H25" i="9"/>
  <c r="R24" i="9"/>
  <c r="O24" i="9"/>
  <c r="L24" i="9"/>
  <c r="H24" i="9"/>
  <c r="R23" i="9"/>
  <c r="O23" i="9"/>
  <c r="L23" i="9"/>
  <c r="H23" i="9"/>
  <c r="R22" i="9"/>
  <c r="O22" i="9"/>
  <c r="L22" i="9"/>
  <c r="H22" i="9"/>
  <c r="R21" i="9"/>
  <c r="O21" i="9"/>
  <c r="L21" i="9"/>
  <c r="H21" i="9"/>
  <c r="R20" i="9"/>
  <c r="O20" i="9"/>
  <c r="L20" i="9"/>
  <c r="H20" i="9"/>
  <c r="R19" i="9"/>
  <c r="O19" i="9"/>
  <c r="L19" i="9"/>
  <c r="H19" i="9"/>
  <c r="R18" i="9"/>
  <c r="O18" i="9"/>
  <c r="L18" i="9"/>
  <c r="H18" i="9"/>
  <c r="R17" i="9"/>
  <c r="O17" i="9"/>
  <c r="L17" i="9"/>
  <c r="H17" i="9"/>
  <c r="R16" i="9"/>
  <c r="O16" i="9"/>
  <c r="L16" i="9"/>
  <c r="H16" i="9"/>
  <c r="R15" i="9"/>
  <c r="O15" i="9"/>
  <c r="L15" i="9"/>
  <c r="H15" i="9"/>
  <c r="R14" i="9"/>
  <c r="O14" i="9"/>
  <c r="L14" i="9"/>
  <c r="H14" i="9"/>
  <c r="R13" i="9"/>
  <c r="O13" i="9"/>
  <c r="L13" i="9"/>
  <c r="H13" i="9"/>
  <c r="R12" i="9"/>
  <c r="O12" i="9"/>
  <c r="L12" i="9"/>
  <c r="H12" i="9"/>
  <c r="R11" i="9"/>
  <c r="O11" i="9"/>
  <c r="L11" i="9"/>
  <c r="H11" i="9"/>
  <c r="F182" i="9" l="1"/>
  <c r="P128" i="9"/>
  <c r="J128" i="9"/>
  <c r="I128" i="9"/>
  <c r="O61" i="9"/>
  <c r="R61" i="9"/>
  <c r="O111" i="9"/>
  <c r="H61" i="9"/>
  <c r="J84" i="9"/>
  <c r="M84" i="9"/>
  <c r="K128" i="9"/>
  <c r="I182" i="9"/>
  <c r="N182" i="9"/>
  <c r="O38" i="9"/>
  <c r="L38" i="9"/>
  <c r="O56" i="9"/>
  <c r="L152" i="9"/>
  <c r="L179" i="9"/>
  <c r="P182" i="9"/>
  <c r="H38" i="9"/>
  <c r="R38" i="9"/>
  <c r="F84" i="9"/>
  <c r="O84" i="9" s="1"/>
  <c r="I84" i="9"/>
  <c r="L61" i="9"/>
  <c r="P84" i="9"/>
  <c r="F128" i="9"/>
  <c r="O107" i="9"/>
  <c r="G128" i="9"/>
  <c r="M128" i="9"/>
  <c r="Q128" i="9"/>
  <c r="R128" i="9" s="1"/>
  <c r="H152" i="9"/>
  <c r="O152" i="9"/>
  <c r="R152" i="9"/>
  <c r="O172" i="9"/>
  <c r="H179" i="9"/>
  <c r="J182" i="9"/>
  <c r="M182" i="9"/>
  <c r="O179" i="9"/>
  <c r="R179" i="9"/>
  <c r="O158" i="9"/>
  <c r="O182" i="9"/>
  <c r="H107" i="9"/>
  <c r="L107" i="9"/>
  <c r="R107" i="9"/>
  <c r="N128" i="9"/>
  <c r="O128" i="9" s="1"/>
  <c r="G158" i="9"/>
  <c r="H158" i="9" s="1"/>
  <c r="K158" i="9"/>
  <c r="L158" i="9" s="1"/>
  <c r="Q158" i="9"/>
  <c r="R158" i="9" s="1"/>
  <c r="H172" i="9"/>
  <c r="L172" i="9"/>
  <c r="G182" i="9"/>
  <c r="H182" i="9" s="1"/>
  <c r="K182" i="9"/>
  <c r="L182" i="9" s="1"/>
  <c r="Q182" i="9"/>
  <c r="R182" i="9" s="1"/>
  <c r="H56" i="9"/>
  <c r="L56" i="9"/>
  <c r="G84" i="9"/>
  <c r="H111" i="9"/>
  <c r="L111" i="9"/>
  <c r="R111" i="9"/>
  <c r="R84" i="9" l="1"/>
  <c r="H128" i="9"/>
  <c r="H84" i="9"/>
  <c r="L128" i="9"/>
  <c r="L84" i="9"/>
</calcChain>
</file>

<file path=xl/sharedStrings.xml><?xml version="1.0" encoding="utf-8"?>
<sst xmlns="http://schemas.openxmlformats.org/spreadsheetml/2006/main" count="428" uniqueCount="174">
  <si>
    <t/>
  </si>
  <si>
    <t>FUENTE</t>
  </si>
  <si>
    <t>REC</t>
  </si>
  <si>
    <t>DESCRIPCION</t>
  </si>
  <si>
    <t>APR. VIGENTE</t>
  </si>
  <si>
    <t>CDP</t>
  </si>
  <si>
    <t>APR. DISPONIBLE</t>
  </si>
  <si>
    <t>A-1-0-1-1-1</t>
  </si>
  <si>
    <t>Nación</t>
  </si>
  <si>
    <t>10</t>
  </si>
  <si>
    <t>SUELDOS</t>
  </si>
  <si>
    <t>A-1-0-1-1-2</t>
  </si>
  <si>
    <t>SUELDOS DE VACACIONES</t>
  </si>
  <si>
    <t>A-1-0-1-1-4</t>
  </si>
  <si>
    <t>INCAPACIDADES Y LICENCIA DE MATERNIDAD</t>
  </si>
  <si>
    <t>A-1-0-1-4-1</t>
  </si>
  <si>
    <t>PRIMA TECNICA SALARIAL</t>
  </si>
  <si>
    <t>A-1-0-1-4-2</t>
  </si>
  <si>
    <t>PRIMA TECNICA NO SALARIAL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</si>
  <si>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</si>
  <si>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</si>
  <si>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</si>
  <si>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</si>
  <si>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</si>
  <si>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</si>
  <si>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</si>
  <si>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</si>
  <si>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</si>
  <si>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</si>
  <si>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</si>
  <si>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</si>
  <si>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</si>
  <si>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</si>
  <si>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A-1-0-1-5-47</t>
  </si>
  <si>
    <t>PRIMA DE COORDINACION</t>
  </si>
  <si>
    <t>A-1-0-1-5-92</t>
  </si>
  <si>
    <t>BONIFICACION DE DIRECCION</t>
  </si>
  <si>
    <t>A-1-0-1-9-3</t>
  </si>
  <si>
    <t>INDEMNIZACION POR VACACIONES</t>
  </si>
  <si>
    <t>A-1-0-2-12</t>
  </si>
  <si>
    <t>HONORARIOS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</si>
  <si>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</si>
  <si>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</si>
  <si>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</si>
  <si>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</si>
  <si>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</si>
  <si>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</si>
  <si>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</si>
  <si>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</si>
  <si>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</si>
  <si>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</si>
  <si>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</si>
  <si>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</si>
  <si>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A-1-0-5-2-7</t>
  </si>
  <si>
    <t>ADMINISTRADORAS PUBLICAS DE APORTES PARA ACCIDENTES DE TRABAJO Y ENFERMEDADES PROFESIONALES</t>
  </si>
  <si>
    <t>A-1-0-5-6</t>
  </si>
  <si>
    <t>APORTES AL ICBF</t>
  </si>
  <si>
    <t>A-1-0-5-7</t>
  </si>
  <si>
    <t>APORTES AL SENA</t>
  </si>
  <si>
    <t>A-2-0-3-50-2</t>
  </si>
  <si>
    <t>IMPUESTO DE VEHICULO</t>
  </si>
  <si>
    <t>A-2-0-3-50-3</t>
  </si>
  <si>
    <t>IMPUESTO PREDIAL</t>
  </si>
  <si>
    <t>Propios</t>
  </si>
  <si>
    <t>20</t>
  </si>
  <si>
    <t>A-2-0-3-51-2</t>
  </si>
  <si>
    <t>SANCIONES</t>
  </si>
  <si>
    <t>A-2-0-4-1-25</t>
  </si>
  <si>
    <t>OTRAS COMPRAS DE EQUIPOS</t>
  </si>
  <si>
    <t>A-2-0-4-4-1</t>
  </si>
  <si>
    <t>COMBUSTIBLE Y LUBRICANTES</t>
  </si>
  <si>
    <t>A-2-0-4-4-2</t>
  </si>
  <si>
    <t>DOTACION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</si>
  <si>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</si>
  <si>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</si>
  <si>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</si>
  <si>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</si>
  <si>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</si>
  <si>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</si>
  <si>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A-2-0-4-5-2</t>
  </si>
  <si>
    <t>MANTENIMIENTO DE BIENES MUEBLES, EQUIPOS Y ENSERES</t>
  </si>
  <si>
    <t>A-2-0-4-5-6</t>
  </si>
  <si>
    <t>MANTENIMIENTO EQUIPO DE NAVEGACION Y TRANSPORTE</t>
  </si>
  <si>
    <t>A-2-0-4-5-10</t>
  </si>
  <si>
    <t>SERVICIO DE SEGURIDAD Y VIGILANCIA</t>
  </si>
  <si>
    <t>A-2-0-4-6-2</t>
  </si>
  <si>
    <t>CORREO</t>
  </si>
  <si>
    <t>A-2-0-4-6-7</t>
  </si>
  <si>
    <t>TRANSPORTE</t>
  </si>
  <si>
    <t>A-2-0-4-7-5</t>
  </si>
  <si>
    <t>SUSCRIPCIONES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</si>
  <si>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</si>
  <si>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</si>
  <si>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</si>
  <si>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</si>
  <si>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</si>
  <si>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</si>
  <si>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</si>
  <si>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</si>
  <si>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</si>
  <si>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</si>
  <si>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</si>
  <si>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</si>
  <si>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</si>
  <si>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</si>
  <si>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</si>
  <si>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</si>
  <si>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A-2-0-4-10-1</t>
  </si>
  <si>
    <t>ARRENDAMIENTOS BIENES MUEBLES</t>
  </si>
  <si>
    <t>A-2-0-4-21-2</t>
  </si>
  <si>
    <t>ELEMENTOS PARA CAPACITACION</t>
  </si>
  <si>
    <t>A-2-0-4-21-4</t>
  </si>
  <si>
    <t>SERVICIOS DE BIENESTAR SOCIAL</t>
  </si>
  <si>
    <t>A-2-0-4-21-5</t>
  </si>
  <si>
    <t>SERVICIOS DE CAPACITACION</t>
  </si>
  <si>
    <t>CODIFICACION PRESUPUESTAL</t>
  </si>
  <si>
    <t xml:space="preserve">INFORME MENSUAL DE EJECUCION DEL PRESUPUESTO DE GASTOS </t>
  </si>
  <si>
    <t>APROPIACIONES DE LA VIGENCIA</t>
  </si>
  <si>
    <r>
      <t>SECCION :   INSTITUTO NACIONAL PARA SORDOS " INSOR "</t>
    </r>
    <r>
      <rPr>
        <sz val="12"/>
        <rFont val="Arial"/>
        <family val="2"/>
      </rPr>
      <t xml:space="preserve"> </t>
    </r>
  </si>
  <si>
    <t>UNIDAD EJECUTORA  : 220900</t>
  </si>
  <si>
    <t>VIGENCIA FISCAL:</t>
  </si>
  <si>
    <t xml:space="preserve">MES: </t>
  </si>
  <si>
    <t>TOTAL ACUMULADO</t>
  </si>
  <si>
    <t>Coordinadora Grupo Financiero</t>
  </si>
  <si>
    <t>GLORIA DEL PILAR LOZANO</t>
  </si>
  <si>
    <t>A-2-0-4</t>
  </si>
  <si>
    <t>ADQUISICION DE BIENES Y SERVICIOS</t>
  </si>
  <si>
    <t>A-2-0-3</t>
  </si>
  <si>
    <t>IMPUESTOS, MULTAS Y CONTRIBUCCIONES</t>
  </si>
  <si>
    <t>A-3-2-1-1</t>
  </si>
  <si>
    <t>11</t>
  </si>
  <si>
    <t>CUOTA DE AUDITAJE CONTRANAL</t>
  </si>
  <si>
    <t>A-3-5-1-1</t>
  </si>
  <si>
    <t>MESADAS PENSIONALES</t>
  </si>
  <si>
    <t>A-3-6-1-1</t>
  </si>
  <si>
    <t>SENTENCIAS Y CONCILIACIONES</t>
  </si>
  <si>
    <t>TRANSFERENCIAS CORRIENTES</t>
  </si>
  <si>
    <t>A-3</t>
  </si>
  <si>
    <t>C-113-1506-1</t>
  </si>
  <si>
    <t>MEJORAMIENTO DE LA INFRAESTRUCTURA FISICA DEL INSOR EN BOGOTA</t>
  </si>
  <si>
    <t>C-310-1506-1</t>
  </si>
  <si>
    <t>MEJORAMIENTO DE LA ATENCION EDUCATIVA DE LA POBLACION SORDA A NIVEL NACIONAL</t>
  </si>
  <si>
    <t>C-310-1506-2</t>
  </si>
  <si>
    <t>IMPLEMENTACIÓN DE TIC EN LA EDUCACION FORMAL PARA POBLACION SORDA A NIVEL NACIONAL</t>
  </si>
  <si>
    <t>C-410-1506-1</t>
  </si>
  <si>
    <t>ESTUDIOS, HERRAMIENTAS Y ORIENTACIONES PARA MEJORAR LA CALIDAD DE VIDA DE LA POBLACION COLOMBIANA CON LIMITACION AUDITIVA NACIONAL</t>
  </si>
  <si>
    <t>C-520-700-1</t>
  </si>
  <si>
    <t>IMPLANTACION DE UN MODELO DE MODERNIZACION Y GESTION PUBLICA APLICADO AL INSOR A NIVEL NACIONAL</t>
  </si>
  <si>
    <t>C</t>
  </si>
  <si>
    <t>PROYECTOS DE INVERSION</t>
  </si>
  <si>
    <t>A-1-0-1-8</t>
  </si>
  <si>
    <t>OTROS GASTOS PERSONALES - DISTRIBUCION PREVIO CONCEPTO DGPPN</t>
  </si>
  <si>
    <t>COMPROMISO ACUMULADO</t>
  </si>
  <si>
    <t>A-2-0-4-7-6</t>
  </si>
  <si>
    <t>OTROS GASTOS POR IMPRESOS Y PUBLICACIONES</t>
  </si>
  <si>
    <t>% CDP vs APR. VIGENTE</t>
  </si>
  <si>
    <t>% COMPROMISO VS APR. VIGENTE</t>
  </si>
  <si>
    <t>% OBLIGACION VS APR. VIGENTE</t>
  </si>
  <si>
    <t>% PAGOS VS APR. VIGENTE</t>
  </si>
  <si>
    <t>CARLOS KEVIN MORAN SERNA</t>
  </si>
  <si>
    <t>Profesional Universitario</t>
  </si>
  <si>
    <t>A-1-0-5-1-5</t>
  </si>
  <si>
    <t>ADMINISTRADORAS PRIVADAS DE APORTES PARA ACCIDENTES DE TRABAJO Y ENFERMEDADES PROFESIONALES</t>
  </si>
  <si>
    <t>OBLIGACION ACUMULADA</t>
  </si>
  <si>
    <t>PAGOS ACUMULADOS</t>
  </si>
  <si>
    <t>Elaboró: Carlos Morán</t>
  </si>
  <si>
    <t>JUNIO</t>
  </si>
  <si>
    <t>COMPROMISO JUNIO</t>
  </si>
  <si>
    <t>OBLIGACIONES JUNIO</t>
  </si>
  <si>
    <t>PAGOS JUNIO</t>
  </si>
  <si>
    <t xml:space="preserve">Secretario General </t>
  </si>
  <si>
    <t>JIMMY GARCIA GOMEZ</t>
  </si>
  <si>
    <t xml:space="preserve">PERIODO: </t>
  </si>
  <si>
    <t>2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</si>
</sst>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\ #,##0.00_);\(&quot;$&quot;\ #,##0.0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240A]&quot;$&quot;\ #,##0.00;\(&quot;$&quot;\ #,##0.00\)"/>
  </numFmts>
  <fonts count="16" x14ac:knownFonts="1"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11"/>
      <name val="Arial"/>
      <family val="2"/>
    </font>
    <font>
      <sz val="8"/>
      <color rgb="FF00000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1"/>
      <color rgb="FF000000"/>
      <name val="Calibri"/>
      <family val="2"/>
      <scheme val="minor"/>
    </font>
    <font>
      <sz val="8"/>
      <color rgb="FF000000"/>
      <name val="Times New Roman"/>
      <family val="1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153">
    <xf numFmtId="0" fontId="0" fillId="0" borderId="0" xfId="0" applyFont="1" applyFill="1" applyBorder="1"/>
    <xf numFmtId="0" fontId="2" fillId="0" borderId="0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4" fillId="0" borderId="7" xfId="0" applyFont="1" applyFill="1" applyBorder="1" applyProtection="1"/>
    <xf numFmtId="0" fontId="4" fillId="0" borderId="0" xfId="0" applyFont="1" applyFill="1" applyBorder="1" applyProtection="1"/>
    <xf numFmtId="0" fontId="6" fillId="0" borderId="0" xfId="0" applyFont="1" applyFill="1" applyBorder="1" applyProtection="1"/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center" wrapText="1" readingOrder="1"/>
    </xf>
    <xf numFmtId="0" fontId="3" fillId="0" borderId="9" xfId="0" applyNumberFormat="1" applyFont="1" applyFill="1" applyBorder="1" applyAlignment="1">
      <alignment vertical="center" wrapText="1" readingOrder="1"/>
    </xf>
    <xf numFmtId="0" fontId="3" fillId="0" borderId="9" xfId="0" applyNumberFormat="1" applyFont="1" applyFill="1" applyBorder="1" applyAlignment="1">
      <alignment horizontal="center" vertical="center" wrapText="1" readingOrder="1"/>
    </xf>
    <xf numFmtId="0" fontId="3" fillId="0" borderId="9" xfId="0" applyNumberFormat="1" applyFont="1" applyFill="1" applyBorder="1" applyAlignment="1">
      <alignment horizontal="left" vertical="center" wrapText="1" readingOrder="1"/>
    </xf>
    <xf numFmtId="164" fontId="3" fillId="0" borderId="9" xfId="0" applyNumberFormat="1" applyFont="1" applyFill="1" applyBorder="1" applyAlignment="1">
      <alignment horizontal="right" vertical="center" wrapText="1" readingOrder="1"/>
    </xf>
    <xf numFmtId="0" fontId="0" fillId="0" borderId="0" xfId="0" applyFill="1" applyBorder="1"/>
    <xf numFmtId="0" fontId="10" fillId="0" borderId="0" xfId="0" applyFont="1" applyFill="1" applyBorder="1"/>
    <xf numFmtId="0" fontId="11" fillId="0" borderId="10" xfId="0" applyFont="1" applyFill="1" applyBorder="1"/>
    <xf numFmtId="0" fontId="12" fillId="0" borderId="11" xfId="0" applyFont="1" applyFill="1" applyBorder="1"/>
    <xf numFmtId="0" fontId="0" fillId="0" borderId="11" xfId="0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2" fillId="0" borderId="3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4" xfId="0" applyNumberFormat="1" applyFont="1" applyFill="1" applyBorder="1" applyAlignment="1">
      <alignment horizontal="left" vertical="center" wrapText="1" readingOrder="1"/>
    </xf>
    <xf numFmtId="0" fontId="9" fillId="0" borderId="5" xfId="0" applyNumberFormat="1" applyFont="1" applyFill="1" applyBorder="1" applyAlignment="1">
      <alignment horizontal="left" vertical="center" wrapText="1" readingOrder="1"/>
    </xf>
    <xf numFmtId="164" fontId="8" fillId="0" borderId="5" xfId="0" applyNumberFormat="1" applyFont="1" applyFill="1" applyBorder="1" applyAlignment="1">
      <alignment horizontal="right" vertical="center" wrapText="1" readingOrder="1"/>
    </xf>
    <xf numFmtId="164" fontId="8" fillId="0" borderId="6" xfId="0" applyNumberFormat="1" applyFont="1" applyFill="1" applyBorder="1" applyAlignment="1">
      <alignment horizontal="right" vertical="center" wrapText="1" readingOrder="1"/>
    </xf>
    <xf numFmtId="0" fontId="9" fillId="0" borderId="7" xfId="0" applyNumberFormat="1" applyFont="1" applyFill="1" applyBorder="1" applyAlignment="1">
      <alignment horizontal="left" vertical="center" wrapText="1" readingOrder="1"/>
    </xf>
    <xf numFmtId="0" fontId="9" fillId="0" borderId="0" xfId="0" applyNumberFormat="1" applyFont="1" applyFill="1" applyBorder="1" applyAlignment="1">
      <alignment horizontal="left" vertical="center" wrapText="1" readingOrder="1"/>
    </xf>
    <xf numFmtId="164" fontId="8" fillId="0" borderId="0" xfId="0" applyNumberFormat="1" applyFont="1" applyFill="1" applyBorder="1" applyAlignment="1">
      <alignment horizontal="right" vertical="center" wrapText="1" readingOrder="1"/>
    </xf>
    <xf numFmtId="164" fontId="8" fillId="0" borderId="8" xfId="0" applyNumberFormat="1" applyFont="1" applyFill="1" applyBorder="1" applyAlignment="1">
      <alignment horizontal="right" vertical="center" wrapText="1" readingOrder="1"/>
    </xf>
    <xf numFmtId="0" fontId="4" fillId="0" borderId="10" xfId="0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 applyProtection="1">
      <alignment horizontal="right" vertical="center" wrapText="1" readingOrder="1"/>
      <protection locked="0"/>
    </xf>
    <xf numFmtId="0" fontId="7" fillId="0" borderId="3" xfId="0" applyFont="1" applyFill="1" applyBorder="1"/>
    <xf numFmtId="0" fontId="7" fillId="0" borderId="0" xfId="0" applyFont="1" applyFill="1" applyBorder="1"/>
    <xf numFmtId="0" fontId="6" fillId="0" borderId="3" xfId="0" applyFont="1" applyFill="1" applyBorder="1"/>
    <xf numFmtId="164" fontId="1" fillId="0" borderId="9" xfId="0" applyNumberFormat="1" applyFont="1" applyFill="1" applyBorder="1" applyAlignment="1">
      <alignment horizontal="right" vertical="center" wrapText="1" readingOrder="1"/>
    </xf>
    <xf numFmtId="164" fontId="1" fillId="0" borderId="0" xfId="0" applyNumberFormat="1" applyFont="1" applyFill="1" applyBorder="1" applyAlignment="1">
      <alignment horizontal="right" vertical="center" wrapText="1" readingOrder="1"/>
    </xf>
    <xf numFmtId="164" fontId="1" fillId="0" borderId="9" xfId="0" applyNumberFormat="1" applyFont="1" applyFill="1" applyBorder="1" applyAlignment="1">
      <alignment horizontal="center" vertical="center" wrapText="1" readingOrder="1"/>
    </xf>
    <xf numFmtId="43" fontId="2" fillId="0" borderId="0" xfId="1" applyFont="1" applyFill="1" applyBorder="1"/>
    <xf numFmtId="43" fontId="7" fillId="0" borderId="0" xfId="1" applyFont="1" applyFill="1" applyBorder="1"/>
    <xf numFmtId="43" fontId="2" fillId="0" borderId="0" xfId="0" applyNumberFormat="1" applyFont="1" applyFill="1" applyBorder="1"/>
    <xf numFmtId="164" fontId="7" fillId="0" borderId="0" xfId="0" applyNumberFormat="1" applyFont="1" applyFill="1" applyBorder="1"/>
    <xf numFmtId="164" fontId="2" fillId="0" borderId="0" xfId="0" applyNumberFormat="1" applyFont="1" applyFill="1" applyBorder="1"/>
    <xf numFmtId="7" fontId="2" fillId="0" borderId="0" xfId="0" applyNumberFormat="1" applyFont="1" applyFill="1" applyBorder="1"/>
    <xf numFmtId="0" fontId="3" fillId="0" borderId="14" xfId="0" applyNumberFormat="1" applyFont="1" applyFill="1" applyBorder="1" applyAlignment="1">
      <alignment vertical="center" wrapText="1" readingOrder="1"/>
    </xf>
    <xf numFmtId="0" fontId="3" fillId="0" borderId="15" xfId="0" applyNumberFormat="1" applyFont="1" applyFill="1" applyBorder="1" applyAlignment="1">
      <alignment horizontal="left" vertical="center" wrapText="1" readingOrder="1"/>
    </xf>
    <xf numFmtId="10" fontId="1" fillId="0" borderId="9" xfId="0" applyNumberFormat="1" applyFont="1" applyFill="1" applyBorder="1" applyAlignment="1">
      <alignment horizontal="center" vertical="center" wrapText="1" readingOrder="1"/>
    </xf>
    <xf numFmtId="10" fontId="2" fillId="0" borderId="0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 vertical="center"/>
    </xf>
    <xf numFmtId="10" fontId="8" fillId="0" borderId="5" xfId="0" applyNumberFormat="1" applyFont="1" applyFill="1" applyBorder="1" applyAlignment="1">
      <alignment horizontal="center" vertical="center" wrapText="1" readingOrder="1"/>
    </xf>
    <xf numFmtId="10" fontId="8" fillId="0" borderId="0" xfId="0" applyNumberFormat="1" applyFont="1" applyFill="1" applyBorder="1" applyAlignment="1">
      <alignment horizontal="center" vertical="center" wrapText="1" readingOrder="1"/>
    </xf>
    <xf numFmtId="10" fontId="10" fillId="0" borderId="0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10" fontId="7" fillId="0" borderId="0" xfId="1" applyNumberFormat="1" applyFont="1" applyFill="1" applyBorder="1" applyAlignment="1">
      <alignment horizontal="center"/>
    </xf>
    <xf numFmtId="10" fontId="3" fillId="6" borderId="9" xfId="0" applyNumberFormat="1" applyFont="1" applyFill="1" applyBorder="1" applyAlignment="1">
      <alignment horizontal="center" vertical="center" wrapText="1" readingOrder="1"/>
    </xf>
    <xf numFmtId="10" fontId="3" fillId="5" borderId="9" xfId="0" applyNumberFormat="1" applyFont="1" applyFill="1" applyBorder="1" applyAlignment="1">
      <alignment horizontal="center" vertical="center" wrapText="1" readingOrder="1"/>
    </xf>
    <xf numFmtId="10" fontId="1" fillId="6" borderId="9" xfId="0" applyNumberFormat="1" applyFont="1" applyFill="1" applyBorder="1" applyAlignment="1">
      <alignment horizontal="center" vertical="center" wrapText="1" readingOrder="1"/>
    </xf>
    <xf numFmtId="10" fontId="3" fillId="7" borderId="9" xfId="0" applyNumberFormat="1" applyFont="1" applyFill="1" applyBorder="1" applyAlignment="1">
      <alignment horizontal="center" vertical="center" wrapText="1" readingOrder="1"/>
    </xf>
    <xf numFmtId="10" fontId="1" fillId="7" borderId="9" xfId="0" applyNumberFormat="1" applyFont="1" applyFill="1" applyBorder="1" applyAlignment="1">
      <alignment horizontal="center" vertical="center" wrapText="1" readingOrder="1"/>
    </xf>
    <xf numFmtId="10" fontId="1" fillId="5" borderId="9" xfId="0" applyNumberFormat="1" applyFont="1" applyFill="1" applyBorder="1" applyAlignment="1">
      <alignment horizontal="center" vertical="center" wrapText="1" readingOrder="1"/>
    </xf>
    <xf numFmtId="10" fontId="1" fillId="8" borderId="9" xfId="0" applyNumberFormat="1" applyFont="1" applyFill="1" applyBorder="1" applyAlignment="1">
      <alignment horizontal="center" vertical="center" wrapText="1" readingOrder="1"/>
    </xf>
    <xf numFmtId="10" fontId="3" fillId="8" borderId="9" xfId="0" applyNumberFormat="1" applyFont="1" applyFill="1" applyBorder="1" applyAlignment="1">
      <alignment horizontal="center" vertical="center" wrapText="1" readingOrder="1"/>
    </xf>
    <xf numFmtId="10" fontId="1" fillId="9" borderId="9" xfId="0" applyNumberFormat="1" applyFont="1" applyFill="1" applyBorder="1" applyAlignment="1">
      <alignment horizontal="center" vertical="center" wrapText="1" readingOrder="1"/>
    </xf>
    <xf numFmtId="10" fontId="3" fillId="9" borderId="9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/>
    <xf numFmtId="0" fontId="10" fillId="0" borderId="8" xfId="0" applyFont="1" applyFill="1" applyBorder="1" applyAlignment="1"/>
    <xf numFmtId="0" fontId="0" fillId="0" borderId="8" xfId="0" applyFill="1" applyBorder="1" applyAlignment="1">
      <alignment vertical="center"/>
    </xf>
    <xf numFmtId="44" fontId="2" fillId="0" borderId="0" xfId="2" applyFont="1" applyFill="1" applyBorder="1"/>
    <xf numFmtId="44" fontId="7" fillId="0" borderId="0" xfId="2" applyFont="1" applyFill="1" applyBorder="1" applyAlignment="1">
      <alignment horizontal="center"/>
    </xf>
    <xf numFmtId="44" fontId="7" fillId="0" borderId="11" xfId="2" applyFont="1" applyFill="1" applyBorder="1" applyAlignment="1">
      <alignment horizontal="center" vertical="center"/>
    </xf>
    <xf numFmtId="44" fontId="1" fillId="0" borderId="9" xfId="2" applyFont="1" applyFill="1" applyBorder="1" applyAlignment="1">
      <alignment horizontal="center" vertical="center" wrapText="1" readingOrder="1"/>
    </xf>
    <xf numFmtId="44" fontId="8" fillId="0" borderId="5" xfId="2" applyFont="1" applyFill="1" applyBorder="1" applyAlignment="1">
      <alignment horizontal="right" vertical="center" wrapText="1" readingOrder="1"/>
    </xf>
    <xf numFmtId="44" fontId="8" fillId="0" borderId="0" xfId="2" applyFont="1" applyFill="1" applyBorder="1" applyAlignment="1">
      <alignment horizontal="right" vertical="center" wrapText="1" readingOrder="1"/>
    </xf>
    <xf numFmtId="44" fontId="10" fillId="0" borderId="0" xfId="2" applyFont="1" applyFill="1" applyBorder="1" applyAlignment="1">
      <alignment horizontal="left"/>
    </xf>
    <xf numFmtId="44" fontId="0" fillId="0" borderId="0" xfId="2" applyFont="1" applyFill="1" applyBorder="1" applyAlignment="1">
      <alignment horizontal="left" vertical="center"/>
    </xf>
    <xf numFmtId="44" fontId="0" fillId="0" borderId="0" xfId="2" applyFont="1" applyFill="1" applyBorder="1"/>
    <xf numFmtId="44" fontId="7" fillId="0" borderId="0" xfId="2" applyFont="1" applyFill="1" applyBorder="1"/>
    <xf numFmtId="164" fontId="0" fillId="0" borderId="0" xfId="0" applyNumberFormat="1" applyFill="1" applyBorder="1" applyAlignment="1">
      <alignment vertical="center"/>
    </xf>
    <xf numFmtId="43" fontId="0" fillId="0" borderId="0" xfId="1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horizontal="center" vertical="center" wrapText="1" readingOrder="1"/>
    </xf>
    <xf numFmtId="0" fontId="1" fillId="0" borderId="9" xfId="0" applyNumberFormat="1" applyFont="1" applyFill="1" applyBorder="1" applyAlignment="1">
      <alignment horizontal="left" vertical="center" wrapText="1" readingOrder="1"/>
    </xf>
    <xf numFmtId="164" fontId="8" fillId="0" borderId="0" xfId="2" applyNumberFormat="1" applyFont="1" applyFill="1" applyBorder="1" applyAlignment="1">
      <alignment horizontal="right" vertical="center" wrapText="1" readingOrder="1"/>
    </xf>
    <xf numFmtId="0" fontId="10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 vertical="center" wrapText="1" readingOrder="1"/>
    </xf>
    <xf numFmtId="164" fontId="1" fillId="0" borderId="14" xfId="0" applyNumberFormat="1" applyFont="1" applyFill="1" applyBorder="1" applyAlignment="1">
      <alignment horizontal="right" vertical="center" wrapText="1" readingOrder="1"/>
    </xf>
    <xf numFmtId="164" fontId="1" fillId="0" borderId="14" xfId="0" applyNumberFormat="1" applyFont="1" applyFill="1" applyBorder="1" applyAlignment="1">
      <alignment horizontal="center" vertical="center" wrapText="1" readingOrder="1"/>
    </xf>
    <xf numFmtId="164" fontId="14" fillId="0" borderId="0" xfId="0" applyNumberFormat="1" applyFont="1" applyFill="1" applyBorder="1" applyAlignment="1">
      <alignment horizontal="right" vertical="center" wrapText="1" readingOrder="1"/>
    </xf>
    <xf numFmtId="164" fontId="3" fillId="10" borderId="9" xfId="0" applyNumberFormat="1" applyFont="1" applyFill="1" applyBorder="1" applyAlignment="1">
      <alignment horizontal="right" vertical="center" wrapText="1" readingOrder="1"/>
    </xf>
    <xf numFmtId="164" fontId="7" fillId="0" borderId="11" xfId="2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8" xfId="0" applyFont="1" applyFill="1" applyBorder="1" applyAlignment="1"/>
    <xf numFmtId="44" fontId="6" fillId="0" borderId="0" xfId="2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 readingOrder="1"/>
    </xf>
    <xf numFmtId="0" fontId="1" fillId="2" borderId="13" xfId="0" applyNumberFormat="1" applyFont="1" applyFill="1" applyBorder="1" applyAlignment="1">
      <alignment horizontal="center" vertical="center" wrapText="1" readingOrder="1"/>
    </xf>
    <xf numFmtId="0" fontId="1" fillId="2" borderId="15" xfId="0" applyNumberFormat="1" applyFont="1" applyFill="1" applyBorder="1" applyAlignment="1">
      <alignment horizontal="center" vertical="center" wrapText="1" readingOrder="1"/>
    </xf>
    <xf numFmtId="0" fontId="1" fillId="0" borderId="9" xfId="0" applyNumberFormat="1" applyFont="1" applyFill="1" applyBorder="1" applyAlignment="1">
      <alignment horizontal="left" vertical="center" wrapText="1" readingOrder="1"/>
    </xf>
    <xf numFmtId="0" fontId="10" fillId="0" borderId="7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 vertical="center" wrapText="1" readingOrder="1"/>
    </xf>
    <xf numFmtId="0" fontId="1" fillId="0" borderId="15" xfId="0" applyNumberFormat="1" applyFont="1" applyFill="1" applyBorder="1" applyAlignment="1">
      <alignment horizontal="center" vertical="center" wrapText="1" readingOrder="1"/>
    </xf>
    <xf numFmtId="0" fontId="3" fillId="4" borderId="14" xfId="0" applyNumberFormat="1" applyFont="1" applyFill="1" applyBorder="1" applyAlignment="1">
      <alignment horizontal="center" vertical="center" wrapText="1" readingOrder="1"/>
    </xf>
    <xf numFmtId="0" fontId="3" fillId="4" borderId="13" xfId="0" applyNumberFormat="1" applyFont="1" applyFill="1" applyBorder="1" applyAlignment="1">
      <alignment horizontal="center" vertical="center" wrapText="1" readingOrder="1"/>
    </xf>
    <xf numFmtId="0" fontId="3" fillId="4" borderId="15" xfId="0" applyNumberFormat="1" applyFont="1" applyFill="1" applyBorder="1" applyAlignment="1">
      <alignment horizontal="center" vertical="center" wrapText="1" readingOrder="1"/>
    </xf>
    <xf numFmtId="0" fontId="1" fillId="0" borderId="14" xfId="0" applyNumberFormat="1" applyFont="1" applyFill="1" applyBorder="1" applyAlignment="1">
      <alignment horizontal="left" vertical="center" wrapText="1" readingOrder="1"/>
    </xf>
    <xf numFmtId="0" fontId="1" fillId="0" borderId="13" xfId="0" applyNumberFormat="1" applyFont="1" applyFill="1" applyBorder="1" applyAlignment="1">
      <alignment horizontal="left" vertical="center" wrapText="1" readingOrder="1"/>
    </xf>
    <xf numFmtId="0" fontId="1" fillId="0" borderId="15" xfId="0" applyNumberFormat="1" applyFont="1" applyFill="1" applyBorder="1" applyAlignment="1">
      <alignment horizontal="left" vertical="center" wrapText="1" readingOrder="1"/>
    </xf>
    <xf numFmtId="0" fontId="2" fillId="3" borderId="1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1" fillId="3" borderId="14" xfId="0" applyNumberFormat="1" applyFont="1" applyFill="1" applyBorder="1" applyAlignment="1">
      <alignment horizontal="center" vertical="center" wrapText="1" readingOrder="1"/>
    </xf>
    <xf numFmtId="0" fontId="1" fillId="3" borderId="13" xfId="0" applyNumberFormat="1" applyFont="1" applyFill="1" applyBorder="1" applyAlignment="1">
      <alignment horizontal="center" vertical="center" wrapText="1" readingOrder="1"/>
    </xf>
    <xf numFmtId="0" fontId="1" fillId="3" borderId="15" xfId="0" applyNumberFormat="1" applyFont="1" applyFill="1" applyBorder="1" applyAlignment="1">
      <alignment horizontal="center" vertical="center" wrapText="1" readingOrder="1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 horizontal="center" vertical="center" readingOrder="1"/>
    </xf>
    <xf numFmtId="0" fontId="1" fillId="0" borderId="15" xfId="0" applyNumberFormat="1" applyFont="1" applyFill="1" applyBorder="1" applyAlignment="1">
      <alignment horizontal="center" vertical="center" readingOrder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4"/>
  <sheetViews>
    <sheetView showGridLines="0" tabSelected="1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G16" sqref="G16"/>
    </sheetView>
  </sheetViews>
  <sheetFormatPr baseColWidth="10" defaultRowHeight="14.25" x14ac:dyDescent="0.2"/>
  <cols>
    <col min="1" max="1" width="2.28515625" style="4" customWidth="1"/>
    <col min="2" max="2" width="14.7109375" style="1" customWidth="1"/>
    <col min="3" max="3" width="7.140625" style="1" bestFit="1" customWidth="1"/>
    <col min="4" max="4" width="8" style="1" customWidth="1"/>
    <col min="5" max="5" width="46.42578125" style="1" customWidth="1"/>
    <col min="6" max="6" width="16.28515625" style="1" bestFit="1" customWidth="1"/>
    <col min="7" max="7" width="16.42578125" style="1" customWidth="1"/>
    <col min="8" max="8" width="12.7109375" style="57" bestFit="1" customWidth="1"/>
    <col min="9" max="9" width="15.140625" style="1" bestFit="1" customWidth="1"/>
    <col min="10" max="10" width="14.7109375" style="1" bestFit="1" customWidth="1"/>
    <col min="11" max="11" width="16.28515625" style="1" bestFit="1" customWidth="1"/>
    <col min="12" max="12" width="14.85546875" style="1" customWidth="1"/>
    <col min="13" max="13" width="17.140625" style="78" bestFit="1" customWidth="1"/>
    <col min="14" max="14" width="16.28515625" style="1" bestFit="1" customWidth="1"/>
    <col min="15" max="15" width="14.85546875" style="1" customWidth="1"/>
    <col min="16" max="16" width="14.7109375" style="1" bestFit="1" customWidth="1"/>
    <col min="17" max="17" width="16.28515625" style="1" bestFit="1" customWidth="1"/>
    <col min="18" max="18" width="12.140625" style="1" bestFit="1" customWidth="1"/>
    <col min="19" max="19" width="0" style="1" hidden="1" customWidth="1"/>
    <col min="20" max="20" width="16.5703125" style="1" customWidth="1"/>
    <col min="21" max="21" width="20.28515625" style="1" bestFit="1" customWidth="1"/>
    <col min="22" max="16384" width="11.42578125" style="1"/>
  </cols>
  <sheetData>
    <row r="1" spans="1:21" ht="15" thickBot="1" x14ac:dyDescent="0.25">
      <c r="A1" s="1"/>
    </row>
    <row r="2" spans="1:21" ht="15" x14ac:dyDescent="0.2"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9"/>
    </row>
    <row r="3" spans="1:21" ht="18" x14ac:dyDescent="0.25">
      <c r="B3" s="110" t="s">
        <v>116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2"/>
    </row>
    <row r="4" spans="1:21" ht="18" x14ac:dyDescent="0.25">
      <c r="B4" s="110" t="s">
        <v>117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2"/>
    </row>
    <row r="5" spans="1:21" ht="15" x14ac:dyDescent="0.2">
      <c r="B5" s="113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5"/>
    </row>
    <row r="6" spans="1:21" ht="15" x14ac:dyDescent="0.2">
      <c r="B6" s="5"/>
      <c r="C6" s="7" t="s">
        <v>118</v>
      </c>
      <c r="D6" s="6"/>
      <c r="E6" s="6"/>
      <c r="F6" s="8"/>
      <c r="G6" s="8"/>
      <c r="H6" s="58"/>
      <c r="I6" s="9" t="s">
        <v>121</v>
      </c>
      <c r="J6" s="9"/>
      <c r="K6" s="10" t="s">
        <v>166</v>
      </c>
      <c r="L6" s="10"/>
      <c r="M6" s="103" t="s">
        <v>172</v>
      </c>
      <c r="N6" s="10" t="s">
        <v>173</v>
      </c>
      <c r="O6" s="101"/>
      <c r="P6" s="101"/>
      <c r="Q6" s="101"/>
      <c r="R6" s="102"/>
    </row>
    <row r="7" spans="1:21" s="3" customFormat="1" x14ac:dyDescent="0.2">
      <c r="A7" s="2"/>
      <c r="B7" s="104" t="s">
        <v>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T7" s="1"/>
    </row>
    <row r="8" spans="1:21" s="26" customFormat="1" ht="15.75" thickBot="1" x14ac:dyDescent="0.3">
      <c r="A8" s="23"/>
      <c r="B8" s="35"/>
      <c r="C8" s="36" t="s">
        <v>119</v>
      </c>
      <c r="D8" s="37"/>
      <c r="E8" s="37"/>
      <c r="F8" s="38"/>
      <c r="G8" s="38"/>
      <c r="H8" s="59"/>
      <c r="I8" s="39" t="s">
        <v>120</v>
      </c>
      <c r="J8" s="39"/>
      <c r="K8" s="40">
        <v>2014</v>
      </c>
      <c r="L8" s="40"/>
      <c r="M8" s="80"/>
      <c r="N8" s="116" t="s">
        <v>0</v>
      </c>
      <c r="O8" s="116"/>
      <c r="P8" s="116"/>
      <c r="Q8" s="116"/>
      <c r="R8" s="117"/>
    </row>
    <row r="9" spans="1:21" ht="15" thickBot="1" x14ac:dyDescent="0.25">
      <c r="B9" s="118" t="s">
        <v>0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20"/>
    </row>
    <row r="10" spans="1:21" ht="24.75" thickBot="1" x14ac:dyDescent="0.25">
      <c r="B10" s="11" t="s">
        <v>115</v>
      </c>
      <c r="C10" s="11" t="s">
        <v>1</v>
      </c>
      <c r="D10" s="11" t="s">
        <v>2</v>
      </c>
      <c r="E10" s="11" t="s">
        <v>3</v>
      </c>
      <c r="F10" s="11" t="s">
        <v>4</v>
      </c>
      <c r="G10" s="11" t="s">
        <v>5</v>
      </c>
      <c r="H10" s="56" t="s">
        <v>155</v>
      </c>
      <c r="I10" s="11" t="s">
        <v>6</v>
      </c>
      <c r="J10" s="11" t="s">
        <v>167</v>
      </c>
      <c r="K10" s="11" t="s">
        <v>152</v>
      </c>
      <c r="L10" s="11" t="s">
        <v>156</v>
      </c>
      <c r="M10" s="81" t="s">
        <v>168</v>
      </c>
      <c r="N10" s="11" t="s">
        <v>163</v>
      </c>
      <c r="O10" s="11" t="s">
        <v>157</v>
      </c>
      <c r="P10" s="81" t="s">
        <v>169</v>
      </c>
      <c r="Q10" s="11" t="s">
        <v>164</v>
      </c>
      <c r="R10" s="11" t="s">
        <v>158</v>
      </c>
    </row>
    <row r="11" spans="1:21" ht="15" thickBot="1" x14ac:dyDescent="0.25">
      <c r="B11" s="12" t="s">
        <v>7</v>
      </c>
      <c r="C11" s="13" t="s">
        <v>8</v>
      </c>
      <c r="D11" s="13" t="s">
        <v>9</v>
      </c>
      <c r="E11" s="14" t="s">
        <v>10</v>
      </c>
      <c r="F11" s="98">
        <v>1800000000</v>
      </c>
      <c r="G11" s="41">
        <v>1400000000</v>
      </c>
      <c r="H11" s="65">
        <f>+G11/$F11</f>
        <v>0.77777777777777779</v>
      </c>
      <c r="I11" s="15">
        <v>400000000</v>
      </c>
      <c r="J11" s="15">
        <v>138632274</v>
      </c>
      <c r="K11" s="15">
        <v>809803084</v>
      </c>
      <c r="L11" s="65">
        <f>+K11/$F11</f>
        <v>0.44989060222222221</v>
      </c>
      <c r="M11" s="15">
        <v>138632274</v>
      </c>
      <c r="N11" s="15">
        <v>809803084</v>
      </c>
      <c r="O11" s="65">
        <f>+N11/$F11</f>
        <v>0.44989060222222221</v>
      </c>
      <c r="P11" s="15">
        <v>138632274</v>
      </c>
      <c r="Q11" s="15">
        <v>809803084</v>
      </c>
      <c r="R11" s="65">
        <f>+Q11/$F11</f>
        <v>0.44989060222222221</v>
      </c>
      <c r="T11" s="97"/>
      <c r="U11" s="52"/>
    </row>
    <row r="12" spans="1:21" ht="15" thickBot="1" x14ac:dyDescent="0.25">
      <c r="B12" s="12" t="s">
        <v>11</v>
      </c>
      <c r="C12" s="13" t="s">
        <v>8</v>
      </c>
      <c r="D12" s="13" t="s">
        <v>9</v>
      </c>
      <c r="E12" s="14" t="s">
        <v>12</v>
      </c>
      <c r="F12" s="98">
        <v>45000000</v>
      </c>
      <c r="G12" s="15">
        <v>45000000</v>
      </c>
      <c r="H12" s="65">
        <f t="shared" ref="H12:H37" si="0">+G12/$F12</f>
        <v>1</v>
      </c>
      <c r="I12" s="15">
        <v>0</v>
      </c>
      <c r="J12" s="15">
        <v>6915758</v>
      </c>
      <c r="K12" s="15">
        <v>18738249</v>
      </c>
      <c r="L12" s="65">
        <f t="shared" ref="L12:L38" si="1">+K12/$F12</f>
        <v>0.41640553333333336</v>
      </c>
      <c r="M12" s="15">
        <v>6915758</v>
      </c>
      <c r="N12" s="15">
        <v>18738249</v>
      </c>
      <c r="O12" s="65">
        <f t="shared" ref="O12:O38" si="2">+N12/$F12</f>
        <v>0.41640553333333336</v>
      </c>
      <c r="P12" s="15">
        <v>6915758</v>
      </c>
      <c r="Q12" s="15">
        <v>18738249</v>
      </c>
      <c r="R12" s="65">
        <f t="shared" ref="R12:R37" si="3">+Q12/$F12</f>
        <v>0.41640553333333336</v>
      </c>
      <c r="T12" s="97"/>
      <c r="U12" s="52"/>
    </row>
    <row r="13" spans="1:21" ht="15" thickBot="1" x14ac:dyDescent="0.25">
      <c r="B13" s="12" t="s">
        <v>13</v>
      </c>
      <c r="C13" s="13" t="s">
        <v>8</v>
      </c>
      <c r="D13" s="13" t="s">
        <v>9</v>
      </c>
      <c r="E13" s="14" t="s">
        <v>14</v>
      </c>
      <c r="F13" s="98">
        <v>2827320</v>
      </c>
      <c r="G13" s="15">
        <v>2827320</v>
      </c>
      <c r="H13" s="65">
        <f t="shared" si="0"/>
        <v>1</v>
      </c>
      <c r="I13" s="15">
        <v>0</v>
      </c>
      <c r="J13" s="15">
        <v>0</v>
      </c>
      <c r="K13" s="15">
        <v>0</v>
      </c>
      <c r="L13" s="65">
        <f t="shared" si="1"/>
        <v>0</v>
      </c>
      <c r="M13" s="15">
        <v>0</v>
      </c>
      <c r="N13" s="15">
        <v>0</v>
      </c>
      <c r="O13" s="65">
        <f t="shared" si="2"/>
        <v>0</v>
      </c>
      <c r="P13" s="15">
        <v>0</v>
      </c>
      <c r="Q13" s="15">
        <v>0</v>
      </c>
      <c r="R13" s="65">
        <f t="shared" si="3"/>
        <v>0</v>
      </c>
      <c r="T13" s="97"/>
      <c r="U13" s="52"/>
    </row>
    <row r="14" spans="1:21" ht="15" thickBot="1" x14ac:dyDescent="0.25">
      <c r="B14" s="12" t="s">
        <v>15</v>
      </c>
      <c r="C14" s="13" t="s">
        <v>8</v>
      </c>
      <c r="D14" s="13" t="s">
        <v>9</v>
      </c>
      <c r="E14" s="14" t="s">
        <v>16</v>
      </c>
      <c r="F14" s="98">
        <v>33836015</v>
      </c>
      <c r="G14" s="15">
        <v>33836015</v>
      </c>
      <c r="H14" s="65">
        <f t="shared" si="0"/>
        <v>1</v>
      </c>
      <c r="I14" s="15">
        <v>0</v>
      </c>
      <c r="J14" s="15">
        <v>2828556</v>
      </c>
      <c r="K14" s="15">
        <v>11314224</v>
      </c>
      <c r="L14" s="65">
        <f t="shared" si="1"/>
        <v>0.33438405793353621</v>
      </c>
      <c r="M14" s="15">
        <v>2828556</v>
      </c>
      <c r="N14" s="15">
        <v>11314224</v>
      </c>
      <c r="O14" s="65">
        <f t="shared" si="2"/>
        <v>0.33438405793353621</v>
      </c>
      <c r="P14" s="15">
        <v>2828556</v>
      </c>
      <c r="Q14" s="15">
        <v>11314224</v>
      </c>
      <c r="R14" s="65">
        <f t="shared" si="3"/>
        <v>0.33438405793353621</v>
      </c>
      <c r="T14" s="97"/>
      <c r="U14" s="52"/>
    </row>
    <row r="15" spans="1:21" ht="15" thickBot="1" x14ac:dyDescent="0.25">
      <c r="B15" s="12" t="s">
        <v>17</v>
      </c>
      <c r="C15" s="13" t="s">
        <v>8</v>
      </c>
      <c r="D15" s="13" t="s">
        <v>9</v>
      </c>
      <c r="E15" s="14" t="s">
        <v>18</v>
      </c>
      <c r="F15" s="98">
        <v>140000000</v>
      </c>
      <c r="G15" s="15">
        <v>140000000</v>
      </c>
      <c r="H15" s="65">
        <f t="shared" si="0"/>
        <v>1</v>
      </c>
      <c r="I15" s="15">
        <v>0</v>
      </c>
      <c r="J15" s="15">
        <v>9537511</v>
      </c>
      <c r="K15" s="15">
        <v>63253748</v>
      </c>
      <c r="L15" s="65">
        <f t="shared" si="1"/>
        <v>0.45181248571428573</v>
      </c>
      <c r="M15" s="15">
        <v>9537511</v>
      </c>
      <c r="N15" s="15">
        <v>63253748</v>
      </c>
      <c r="O15" s="65">
        <f t="shared" si="2"/>
        <v>0.45181248571428573</v>
      </c>
      <c r="P15" s="15">
        <v>9537511</v>
      </c>
      <c r="Q15" s="15">
        <v>63253748</v>
      </c>
      <c r="R15" s="65">
        <f t="shared" si="3"/>
        <v>0.45181248571428573</v>
      </c>
      <c r="T15" s="97"/>
      <c r="U15" s="52"/>
    </row>
    <row r="16" spans="1:21" ht="15" thickBot="1" x14ac:dyDescent="0.25">
      <c r="B16" s="12" t="s">
        <v>19</v>
      </c>
      <c r="C16" s="13" t="s">
        <v>8</v>
      </c>
      <c r="D16" s="13" t="s">
        <v>9</v>
      </c>
      <c r="E16" s="14" t="s">
        <v>20</v>
      </c>
      <c r="F16" s="98">
        <v>38125801</v>
      </c>
      <c r="G16" s="15">
        <v>38125801</v>
      </c>
      <c r="H16" s="65">
        <f t="shared" si="0"/>
        <v>1</v>
      </c>
      <c r="I16" s="15">
        <v>0</v>
      </c>
      <c r="J16" s="15">
        <v>1907312</v>
      </c>
      <c r="K16" s="15">
        <v>20084533</v>
      </c>
      <c r="L16" s="65">
        <f t="shared" si="1"/>
        <v>0.52679635504576017</v>
      </c>
      <c r="M16" s="15">
        <v>1907312</v>
      </c>
      <c r="N16" s="15">
        <v>20084533</v>
      </c>
      <c r="O16" s="65">
        <f t="shared" si="2"/>
        <v>0.52679635504576017</v>
      </c>
      <c r="P16" s="15">
        <v>1907312</v>
      </c>
      <c r="Q16" s="15">
        <v>20084533</v>
      </c>
      <c r="R16" s="65">
        <f t="shared" si="3"/>
        <v>0.52679635504576017</v>
      </c>
      <c r="T16" s="97"/>
      <c r="U16" s="52"/>
    </row>
    <row r="17" spans="1:21" ht="15" thickBot="1" x14ac:dyDescent="0.25">
      <c r="A17" s="1"/>
      <c r="B17" s="12" t="s">
        <v>21</v>
      </c>
      <c r="C17" s="13" t="s">
        <v>8</v>
      </c>
      <c r="D17" s="13" t="s">
        <v>9</v>
      </c>
      <c r="E17" s="14" t="s">
        <v>22</v>
      </c>
      <c r="F17" s="98">
        <v>20000000</v>
      </c>
      <c r="G17" s="15">
        <v>20000000</v>
      </c>
      <c r="H17" s="65">
        <f t="shared" si="0"/>
        <v>1</v>
      </c>
      <c r="I17" s="15">
        <v>0</v>
      </c>
      <c r="J17" s="15">
        <v>719386</v>
      </c>
      <c r="K17" s="15">
        <v>1935428</v>
      </c>
      <c r="L17" s="65">
        <f t="shared" si="1"/>
        <v>9.6771399999999994E-2</v>
      </c>
      <c r="M17" s="15">
        <v>579264</v>
      </c>
      <c r="N17" s="15">
        <v>1795306</v>
      </c>
      <c r="O17" s="65">
        <f t="shared" si="2"/>
        <v>8.9765300000000006E-2</v>
      </c>
      <c r="P17" s="15">
        <v>579264</v>
      </c>
      <c r="Q17" s="15">
        <v>1795306</v>
      </c>
      <c r="R17" s="65">
        <f t="shared" si="3"/>
        <v>8.9765300000000006E-2</v>
      </c>
      <c r="T17" s="97"/>
      <c r="U17" s="52"/>
    </row>
    <row r="18" spans="1:21" ht="15" thickBot="1" x14ac:dyDescent="0.25">
      <c r="A18" s="1"/>
      <c r="B18" s="12" t="s">
        <v>23</v>
      </c>
      <c r="C18" s="13" t="s">
        <v>8</v>
      </c>
      <c r="D18" s="13" t="s">
        <v>9</v>
      </c>
      <c r="E18" s="14" t="s">
        <v>24</v>
      </c>
      <c r="F18" s="98">
        <v>20000000</v>
      </c>
      <c r="G18" s="15">
        <v>20000000</v>
      </c>
      <c r="H18" s="65">
        <f t="shared" si="0"/>
        <v>1</v>
      </c>
      <c r="I18" s="15">
        <v>0</v>
      </c>
      <c r="J18" s="15">
        <v>695830</v>
      </c>
      <c r="K18" s="15">
        <v>4245360</v>
      </c>
      <c r="L18" s="65">
        <f t="shared" si="1"/>
        <v>0.21226800000000001</v>
      </c>
      <c r="M18" s="15">
        <v>695830</v>
      </c>
      <c r="N18" s="15">
        <v>4245360</v>
      </c>
      <c r="O18" s="65">
        <f t="shared" si="2"/>
        <v>0.21226800000000001</v>
      </c>
      <c r="P18" s="15">
        <v>695830</v>
      </c>
      <c r="Q18" s="15">
        <v>4245360</v>
      </c>
      <c r="R18" s="65">
        <f t="shared" si="3"/>
        <v>0.21226800000000001</v>
      </c>
      <c r="T18" s="97"/>
      <c r="U18" s="52"/>
    </row>
    <row r="19" spans="1:21" ht="15" thickBot="1" x14ac:dyDescent="0.25">
      <c r="A19" s="1"/>
      <c r="B19" s="12" t="s">
        <v>25</v>
      </c>
      <c r="C19" s="13" t="s">
        <v>8</v>
      </c>
      <c r="D19" s="13" t="s">
        <v>9</v>
      </c>
      <c r="E19" s="14" t="s">
        <v>26</v>
      </c>
      <c r="F19" s="98">
        <v>20000000</v>
      </c>
      <c r="G19" s="15">
        <v>20000000</v>
      </c>
      <c r="H19" s="65">
        <f t="shared" si="0"/>
        <v>1</v>
      </c>
      <c r="I19" s="15">
        <v>0</v>
      </c>
      <c r="J19" s="15">
        <v>936000</v>
      </c>
      <c r="K19" s="15">
        <v>5562800</v>
      </c>
      <c r="L19" s="65">
        <f t="shared" si="1"/>
        <v>0.27814</v>
      </c>
      <c r="M19" s="15">
        <v>936000</v>
      </c>
      <c r="N19" s="15">
        <v>5562800</v>
      </c>
      <c r="O19" s="65">
        <f t="shared" si="2"/>
        <v>0.27814</v>
      </c>
      <c r="P19" s="15">
        <v>936000</v>
      </c>
      <c r="Q19" s="15">
        <v>5562800</v>
      </c>
      <c r="R19" s="65">
        <f t="shared" si="3"/>
        <v>0.27814</v>
      </c>
      <c r="T19" s="97"/>
      <c r="U19" s="52"/>
    </row>
    <row r="20" spans="1:21" ht="15" thickBot="1" x14ac:dyDescent="0.25">
      <c r="A20" s="1"/>
      <c r="B20" s="12" t="s">
        <v>27</v>
      </c>
      <c r="C20" s="13" t="s">
        <v>8</v>
      </c>
      <c r="D20" s="13" t="s">
        <v>9</v>
      </c>
      <c r="E20" s="14" t="s">
        <v>28</v>
      </c>
      <c r="F20" s="98">
        <v>80000000</v>
      </c>
      <c r="G20" s="15">
        <v>80000000</v>
      </c>
      <c r="H20" s="65">
        <f t="shared" si="0"/>
        <v>1</v>
      </c>
      <c r="I20" s="15">
        <v>0</v>
      </c>
      <c r="J20" s="15">
        <v>361049</v>
      </c>
      <c r="K20" s="15">
        <v>2537953</v>
      </c>
      <c r="L20" s="65">
        <f t="shared" si="1"/>
        <v>3.17244125E-2</v>
      </c>
      <c r="M20" s="15">
        <v>0</v>
      </c>
      <c r="N20" s="15">
        <v>2176904</v>
      </c>
      <c r="O20" s="65">
        <f t="shared" si="2"/>
        <v>2.7211300000000001E-2</v>
      </c>
      <c r="P20" s="15">
        <v>0</v>
      </c>
      <c r="Q20" s="15">
        <v>2176904</v>
      </c>
      <c r="R20" s="65">
        <f t="shared" si="3"/>
        <v>2.7211300000000001E-2</v>
      </c>
      <c r="T20" s="97"/>
      <c r="U20" s="52"/>
    </row>
    <row r="21" spans="1:21" ht="15" thickBot="1" x14ac:dyDescent="0.25">
      <c r="A21" s="1"/>
      <c r="B21" s="12" t="s">
        <v>29</v>
      </c>
      <c r="C21" s="13" t="s">
        <v>8</v>
      </c>
      <c r="D21" s="13" t="s">
        <v>9</v>
      </c>
      <c r="E21" s="14" t="s">
        <v>30</v>
      </c>
      <c r="F21" s="98">
        <v>60000000</v>
      </c>
      <c r="G21" s="15">
        <v>60000000</v>
      </c>
      <c r="H21" s="65">
        <f t="shared" si="0"/>
        <v>1</v>
      </c>
      <c r="I21" s="15">
        <v>0</v>
      </c>
      <c r="J21" s="15">
        <v>5873033</v>
      </c>
      <c r="K21" s="15">
        <v>16566989</v>
      </c>
      <c r="L21" s="65">
        <f t="shared" si="1"/>
        <v>0.27611648333333333</v>
      </c>
      <c r="M21" s="15">
        <v>4660158</v>
      </c>
      <c r="N21" s="15">
        <v>15354114</v>
      </c>
      <c r="O21" s="65">
        <f t="shared" si="2"/>
        <v>0.25590190000000002</v>
      </c>
      <c r="P21" s="15">
        <v>4660158</v>
      </c>
      <c r="Q21" s="15">
        <v>15354114</v>
      </c>
      <c r="R21" s="65">
        <f t="shared" si="3"/>
        <v>0.25590190000000002</v>
      </c>
      <c r="T21" s="97"/>
      <c r="U21" s="52"/>
    </row>
    <row r="22" spans="1:21" ht="15" thickBot="1" x14ac:dyDescent="0.25">
      <c r="A22" s="1"/>
      <c r="B22" s="12" t="s">
        <v>31</v>
      </c>
      <c r="C22" s="13" t="s">
        <v>8</v>
      </c>
      <c r="D22" s="13" t="s">
        <v>9</v>
      </c>
      <c r="E22" s="14" t="s">
        <v>32</v>
      </c>
      <c r="F22" s="98">
        <v>130000000</v>
      </c>
      <c r="G22" s="15">
        <v>130000000</v>
      </c>
      <c r="H22" s="65">
        <f t="shared" si="0"/>
        <v>1</v>
      </c>
      <c r="I22" s="15">
        <v>0</v>
      </c>
      <c r="J22" s="15">
        <v>0</v>
      </c>
      <c r="K22" s="15">
        <v>1416531</v>
      </c>
      <c r="L22" s="65">
        <f t="shared" si="1"/>
        <v>1.0896392307692307E-2</v>
      </c>
      <c r="M22" s="15">
        <v>0</v>
      </c>
      <c r="N22" s="15">
        <v>1416531</v>
      </c>
      <c r="O22" s="65">
        <f t="shared" si="2"/>
        <v>1.0896392307692307E-2</v>
      </c>
      <c r="P22" s="15">
        <v>0</v>
      </c>
      <c r="Q22" s="15">
        <v>1416531</v>
      </c>
      <c r="R22" s="65">
        <f t="shared" si="3"/>
        <v>1.0896392307692307E-2</v>
      </c>
      <c r="T22" s="97"/>
      <c r="U22" s="52"/>
    </row>
    <row r="23" spans="1:21" ht="15" thickBot="1" x14ac:dyDescent="0.25">
      <c r="A23" s="1"/>
      <c r="B23" s="12" t="s">
        <v>33</v>
      </c>
      <c r="C23" s="13" t="s">
        <v>8</v>
      </c>
      <c r="D23" s="13" t="s">
        <v>9</v>
      </c>
      <c r="E23" s="14" t="s">
        <v>34</v>
      </c>
      <c r="F23" s="98">
        <v>40000000</v>
      </c>
      <c r="G23" s="15">
        <v>40000000</v>
      </c>
      <c r="H23" s="65">
        <f t="shared" si="0"/>
        <v>1</v>
      </c>
      <c r="I23" s="15">
        <v>0</v>
      </c>
      <c r="J23" s="15">
        <v>3944386</v>
      </c>
      <c r="K23" s="15">
        <v>15438549</v>
      </c>
      <c r="L23" s="65">
        <f t="shared" si="1"/>
        <v>0.38596372499999998</v>
      </c>
      <c r="M23" s="15">
        <v>3944386</v>
      </c>
      <c r="N23" s="15">
        <v>15438549</v>
      </c>
      <c r="O23" s="65">
        <f t="shared" si="2"/>
        <v>0.38596372499999998</v>
      </c>
      <c r="P23" s="15">
        <v>3944386</v>
      </c>
      <c r="Q23" s="15">
        <v>15438549</v>
      </c>
      <c r="R23" s="65">
        <f t="shared" si="3"/>
        <v>0.38596372499999998</v>
      </c>
      <c r="T23" s="97"/>
      <c r="U23" s="52"/>
    </row>
    <row r="24" spans="1:21" ht="15" thickBot="1" x14ac:dyDescent="0.25">
      <c r="A24" s="1"/>
      <c r="B24" s="12" t="s">
        <v>35</v>
      </c>
      <c r="C24" s="13" t="s">
        <v>8</v>
      </c>
      <c r="D24" s="13" t="s">
        <v>9</v>
      </c>
      <c r="E24" s="14" t="s">
        <v>36</v>
      </c>
      <c r="F24" s="98">
        <v>30000000</v>
      </c>
      <c r="G24" s="15">
        <v>30000000</v>
      </c>
      <c r="H24" s="65">
        <f t="shared" si="0"/>
        <v>1</v>
      </c>
      <c r="I24" s="15">
        <v>0</v>
      </c>
      <c r="J24" s="15">
        <v>0</v>
      </c>
      <c r="K24" s="15">
        <v>0</v>
      </c>
      <c r="L24" s="65">
        <f t="shared" si="1"/>
        <v>0</v>
      </c>
      <c r="M24" s="15">
        <v>0</v>
      </c>
      <c r="N24" s="15">
        <v>0</v>
      </c>
      <c r="O24" s="65">
        <f t="shared" si="2"/>
        <v>0</v>
      </c>
      <c r="P24" s="15">
        <v>0</v>
      </c>
      <c r="Q24" s="15">
        <v>0</v>
      </c>
      <c r="R24" s="65">
        <f t="shared" si="3"/>
        <v>0</v>
      </c>
      <c r="T24" s="97"/>
      <c r="U24" s="52"/>
    </row>
    <row r="25" spans="1:21" ht="15" thickBot="1" x14ac:dyDescent="0.25">
      <c r="A25" s="1"/>
      <c r="B25" s="12" t="s">
        <v>37</v>
      </c>
      <c r="C25" s="13" t="s">
        <v>8</v>
      </c>
      <c r="D25" s="13" t="s">
        <v>9</v>
      </c>
      <c r="E25" s="14" t="s">
        <v>38</v>
      </c>
      <c r="F25" s="98">
        <v>19232873</v>
      </c>
      <c r="G25" s="15">
        <v>19232873</v>
      </c>
      <c r="H25" s="65">
        <f t="shared" si="0"/>
        <v>1</v>
      </c>
      <c r="I25" s="15">
        <v>0</v>
      </c>
      <c r="J25" s="15">
        <v>1450449</v>
      </c>
      <c r="K25" s="15">
        <v>5646055</v>
      </c>
      <c r="L25" s="65">
        <f t="shared" si="1"/>
        <v>0.29356274540990313</v>
      </c>
      <c r="M25" s="15">
        <v>0</v>
      </c>
      <c r="N25" s="15">
        <v>4195606</v>
      </c>
      <c r="O25" s="65">
        <f t="shared" si="2"/>
        <v>0.21814764751995191</v>
      </c>
      <c r="P25" s="15">
        <v>0</v>
      </c>
      <c r="Q25" s="15">
        <v>4195606</v>
      </c>
      <c r="R25" s="65">
        <f t="shared" si="3"/>
        <v>0.21814764751995191</v>
      </c>
      <c r="T25" s="97"/>
      <c r="U25" s="52"/>
    </row>
    <row r="26" spans="1:21" ht="15" thickBot="1" x14ac:dyDescent="0.25">
      <c r="A26" s="1"/>
      <c r="B26" s="12" t="s">
        <v>39</v>
      </c>
      <c r="C26" s="13" t="s">
        <v>8</v>
      </c>
      <c r="D26" s="13" t="s">
        <v>9</v>
      </c>
      <c r="E26" s="14" t="s">
        <v>40</v>
      </c>
      <c r="F26" s="98">
        <v>51902328</v>
      </c>
      <c r="G26" s="15">
        <v>24000000</v>
      </c>
      <c r="H26" s="65">
        <f t="shared" si="0"/>
        <v>0.46240700417137359</v>
      </c>
      <c r="I26" s="15">
        <v>27902328</v>
      </c>
      <c r="J26" s="15">
        <v>20000000</v>
      </c>
      <c r="K26" s="15">
        <v>22000000</v>
      </c>
      <c r="L26" s="65">
        <f t="shared" si="1"/>
        <v>0.42387308715709243</v>
      </c>
      <c r="M26" s="15">
        <v>0</v>
      </c>
      <c r="N26" s="15">
        <v>2000000</v>
      </c>
      <c r="O26" s="65">
        <f t="shared" si="2"/>
        <v>3.8533917014281133E-2</v>
      </c>
      <c r="P26" s="15">
        <v>0</v>
      </c>
      <c r="Q26" s="15">
        <v>2000000</v>
      </c>
      <c r="R26" s="65">
        <f t="shared" si="3"/>
        <v>3.8533917014281133E-2</v>
      </c>
      <c r="T26" s="97"/>
      <c r="U26" s="52"/>
    </row>
    <row r="27" spans="1:21" ht="15" thickBot="1" x14ac:dyDescent="0.25">
      <c r="A27" s="1"/>
      <c r="B27" s="12" t="s">
        <v>41</v>
      </c>
      <c r="C27" s="13" t="s">
        <v>8</v>
      </c>
      <c r="D27" s="13" t="s">
        <v>9</v>
      </c>
      <c r="E27" s="14" t="s">
        <v>42</v>
      </c>
      <c r="F27" s="98">
        <v>81935792</v>
      </c>
      <c r="G27" s="15">
        <v>71000000</v>
      </c>
      <c r="H27" s="65">
        <f t="shared" si="0"/>
        <v>0.86653217436404351</v>
      </c>
      <c r="I27" s="15">
        <v>10935792</v>
      </c>
      <c r="J27" s="15">
        <v>5737700</v>
      </c>
      <c r="K27" s="15">
        <v>34677280</v>
      </c>
      <c r="L27" s="65">
        <f t="shared" si="1"/>
        <v>0.42322505407648953</v>
      </c>
      <c r="M27" s="15">
        <v>5737700</v>
      </c>
      <c r="N27" s="15">
        <v>34677280</v>
      </c>
      <c r="O27" s="65">
        <f t="shared" si="2"/>
        <v>0.42322505407648953</v>
      </c>
      <c r="P27" s="15">
        <v>5737700</v>
      </c>
      <c r="Q27" s="15">
        <v>34677280</v>
      </c>
      <c r="R27" s="65">
        <f t="shared" si="3"/>
        <v>0.42322505407648953</v>
      </c>
      <c r="T27" s="97"/>
      <c r="U27" s="52"/>
    </row>
    <row r="28" spans="1:21" ht="15" thickBot="1" x14ac:dyDescent="0.25">
      <c r="A28" s="1"/>
      <c r="B28" s="12" t="s">
        <v>43</v>
      </c>
      <c r="C28" s="13" t="s">
        <v>8</v>
      </c>
      <c r="D28" s="13" t="s">
        <v>9</v>
      </c>
      <c r="E28" s="14" t="s">
        <v>44</v>
      </c>
      <c r="F28" s="98">
        <v>106220000</v>
      </c>
      <c r="G28" s="15">
        <v>75000000</v>
      </c>
      <c r="H28" s="65">
        <f t="shared" si="0"/>
        <v>0.7060817171907362</v>
      </c>
      <c r="I28" s="15">
        <v>31220000</v>
      </c>
      <c r="J28" s="15">
        <v>8295800</v>
      </c>
      <c r="K28" s="15">
        <v>51008500</v>
      </c>
      <c r="L28" s="65">
        <f t="shared" si="1"/>
        <v>0.4802155902843156</v>
      </c>
      <c r="M28" s="15">
        <v>8295800</v>
      </c>
      <c r="N28" s="15">
        <v>51008500</v>
      </c>
      <c r="O28" s="65">
        <f t="shared" si="2"/>
        <v>0.4802155902843156</v>
      </c>
      <c r="P28" s="15">
        <v>8295800</v>
      </c>
      <c r="Q28" s="15">
        <v>51008500</v>
      </c>
      <c r="R28" s="65">
        <f t="shared" si="3"/>
        <v>0.4802155902843156</v>
      </c>
      <c r="T28" s="97"/>
      <c r="U28" s="52"/>
    </row>
    <row r="29" spans="1:21" ht="15" thickBot="1" x14ac:dyDescent="0.25">
      <c r="A29" s="1"/>
      <c r="B29" s="12" t="s">
        <v>45</v>
      </c>
      <c r="C29" s="13" t="s">
        <v>8</v>
      </c>
      <c r="D29" s="13" t="s">
        <v>9</v>
      </c>
      <c r="E29" s="14" t="s">
        <v>46</v>
      </c>
      <c r="F29" s="98">
        <v>152722000</v>
      </c>
      <c r="G29" s="15">
        <v>114000000</v>
      </c>
      <c r="H29" s="65">
        <f t="shared" si="0"/>
        <v>0.74645434187608861</v>
      </c>
      <c r="I29" s="15">
        <v>38722000</v>
      </c>
      <c r="J29" s="15">
        <v>9646100</v>
      </c>
      <c r="K29" s="15">
        <v>68496800</v>
      </c>
      <c r="L29" s="65">
        <f t="shared" si="1"/>
        <v>0.44850643653173738</v>
      </c>
      <c r="M29" s="15">
        <v>9646100</v>
      </c>
      <c r="N29" s="15">
        <v>68496800</v>
      </c>
      <c r="O29" s="65">
        <f t="shared" si="2"/>
        <v>0.44850643653173738</v>
      </c>
      <c r="P29" s="15">
        <v>9646100</v>
      </c>
      <c r="Q29" s="15">
        <v>68496800</v>
      </c>
      <c r="R29" s="65">
        <f t="shared" si="3"/>
        <v>0.44850643653173738</v>
      </c>
      <c r="T29" s="97"/>
      <c r="U29" s="52"/>
    </row>
    <row r="30" spans="1:21" ht="26.25" customHeight="1" thickBot="1" x14ac:dyDescent="0.25">
      <c r="A30" s="1"/>
      <c r="B30" s="12" t="s">
        <v>161</v>
      </c>
      <c r="C30" s="13" t="s">
        <v>8</v>
      </c>
      <c r="D30" s="13" t="s">
        <v>130</v>
      </c>
      <c r="E30" s="14" t="s">
        <v>162</v>
      </c>
      <c r="F30" s="98">
        <v>13474800</v>
      </c>
      <c r="G30" s="15">
        <v>13474800</v>
      </c>
      <c r="H30" s="65">
        <f t="shared" si="0"/>
        <v>1</v>
      </c>
      <c r="I30" s="15">
        <v>0</v>
      </c>
      <c r="J30" s="15">
        <v>795000</v>
      </c>
      <c r="K30" s="15">
        <v>3303000</v>
      </c>
      <c r="L30" s="65">
        <f t="shared" si="1"/>
        <v>0.24512423189954582</v>
      </c>
      <c r="M30" s="15">
        <v>795000</v>
      </c>
      <c r="N30" s="15">
        <v>3303000</v>
      </c>
      <c r="O30" s="65">
        <f t="shared" si="2"/>
        <v>0.24512423189954582</v>
      </c>
      <c r="P30" s="15">
        <v>795000</v>
      </c>
      <c r="Q30" s="15">
        <v>3303000</v>
      </c>
      <c r="R30" s="65">
        <f t="shared" si="3"/>
        <v>0.24512423189954582</v>
      </c>
      <c r="T30" s="97"/>
      <c r="U30" s="52"/>
    </row>
    <row r="31" spans="1:21" ht="15" thickBot="1" x14ac:dyDescent="0.25">
      <c r="A31" s="1"/>
      <c r="B31" s="12" t="s">
        <v>47</v>
      </c>
      <c r="C31" s="13" t="s">
        <v>8</v>
      </c>
      <c r="D31" s="13" t="s">
        <v>9</v>
      </c>
      <c r="E31" s="14" t="s">
        <v>48</v>
      </c>
      <c r="F31" s="98">
        <v>179214000</v>
      </c>
      <c r="G31" s="15">
        <v>140000000</v>
      </c>
      <c r="H31" s="65">
        <f t="shared" si="0"/>
        <v>0.78118896961174911</v>
      </c>
      <c r="I31" s="15">
        <v>39214000</v>
      </c>
      <c r="J31" s="15">
        <v>13078794</v>
      </c>
      <c r="K31" s="15">
        <v>79013175</v>
      </c>
      <c r="L31" s="65">
        <f t="shared" si="1"/>
        <v>0.44088729117144865</v>
      </c>
      <c r="M31" s="15">
        <v>13078794</v>
      </c>
      <c r="N31" s="15">
        <v>79013175</v>
      </c>
      <c r="O31" s="65">
        <f t="shared" si="2"/>
        <v>0.44088729117144865</v>
      </c>
      <c r="P31" s="15">
        <v>13078794</v>
      </c>
      <c r="Q31" s="15">
        <v>79013175</v>
      </c>
      <c r="R31" s="65">
        <f t="shared" si="3"/>
        <v>0.44088729117144865</v>
      </c>
      <c r="T31" s="97"/>
      <c r="U31" s="52"/>
    </row>
    <row r="32" spans="1:21" ht="15" thickBot="1" x14ac:dyDescent="0.25">
      <c r="A32" s="1"/>
      <c r="B32" s="12" t="s">
        <v>49</v>
      </c>
      <c r="C32" s="13" t="s">
        <v>8</v>
      </c>
      <c r="D32" s="13" t="s">
        <v>9</v>
      </c>
      <c r="E32" s="14" t="s">
        <v>50</v>
      </c>
      <c r="F32" s="98">
        <v>109347000</v>
      </c>
      <c r="G32" s="15">
        <v>100000000</v>
      </c>
      <c r="H32" s="65">
        <f t="shared" si="0"/>
        <v>0.91451983136254311</v>
      </c>
      <c r="I32" s="15">
        <v>9347000</v>
      </c>
      <c r="J32" s="15">
        <v>9109800</v>
      </c>
      <c r="K32" s="15">
        <v>54480400</v>
      </c>
      <c r="L32" s="65">
        <f t="shared" si="1"/>
        <v>0.49823406220563893</v>
      </c>
      <c r="M32" s="15">
        <v>9109800</v>
      </c>
      <c r="N32" s="15">
        <v>54480400</v>
      </c>
      <c r="O32" s="65">
        <f t="shared" si="2"/>
        <v>0.49823406220563893</v>
      </c>
      <c r="P32" s="15">
        <v>9109800</v>
      </c>
      <c r="Q32" s="15">
        <v>54480400</v>
      </c>
      <c r="R32" s="65">
        <f t="shared" si="3"/>
        <v>0.49823406220563893</v>
      </c>
      <c r="T32" s="97"/>
      <c r="U32" s="52"/>
    </row>
    <row r="33" spans="1:21" ht="15" thickBot="1" x14ac:dyDescent="0.25">
      <c r="A33" s="1"/>
      <c r="B33" s="12" t="s">
        <v>51</v>
      </c>
      <c r="C33" s="13" t="s">
        <v>8</v>
      </c>
      <c r="D33" s="13" t="s">
        <v>9</v>
      </c>
      <c r="E33" s="14" t="s">
        <v>52</v>
      </c>
      <c r="F33" s="98">
        <v>11735400</v>
      </c>
      <c r="G33" s="15">
        <v>11000000</v>
      </c>
      <c r="H33" s="65">
        <f t="shared" si="0"/>
        <v>0.93733490123898633</v>
      </c>
      <c r="I33" s="15">
        <v>735400</v>
      </c>
      <c r="J33" s="15">
        <v>684400</v>
      </c>
      <c r="K33" s="15">
        <v>4217000</v>
      </c>
      <c r="L33" s="65">
        <f t="shared" si="1"/>
        <v>0.35934011622952777</v>
      </c>
      <c r="M33" s="15">
        <v>684400</v>
      </c>
      <c r="N33" s="15">
        <v>4217000</v>
      </c>
      <c r="O33" s="65">
        <f t="shared" si="2"/>
        <v>0.35934011622952777</v>
      </c>
      <c r="P33" s="15">
        <v>684400</v>
      </c>
      <c r="Q33" s="15">
        <v>4217000</v>
      </c>
      <c r="R33" s="65">
        <f t="shared" si="3"/>
        <v>0.35934011622952777</v>
      </c>
      <c r="T33" s="97"/>
      <c r="U33" s="52"/>
    </row>
    <row r="34" spans="1:21" ht="23.1" customHeight="1" thickBot="1" x14ac:dyDescent="0.25">
      <c r="B34" s="12" t="s">
        <v>53</v>
      </c>
      <c r="C34" s="13" t="s">
        <v>8</v>
      </c>
      <c r="D34" s="13" t="s">
        <v>9</v>
      </c>
      <c r="E34" s="14" t="s">
        <v>54</v>
      </c>
      <c r="F34" s="98">
        <v>1525200</v>
      </c>
      <c r="G34" s="15">
        <v>1525200</v>
      </c>
      <c r="H34" s="65">
        <f t="shared" si="0"/>
        <v>1</v>
      </c>
      <c r="I34" s="15">
        <v>0</v>
      </c>
      <c r="J34" s="15">
        <v>0</v>
      </c>
      <c r="K34" s="15">
        <v>1525200</v>
      </c>
      <c r="L34" s="65">
        <f t="shared" si="1"/>
        <v>1</v>
      </c>
      <c r="M34" s="15">
        <v>0</v>
      </c>
      <c r="N34" s="15">
        <v>1525200</v>
      </c>
      <c r="O34" s="65">
        <f t="shared" si="2"/>
        <v>1</v>
      </c>
      <c r="P34" s="15">
        <v>0</v>
      </c>
      <c r="Q34" s="15">
        <v>1525200</v>
      </c>
      <c r="R34" s="65">
        <f t="shared" si="3"/>
        <v>1</v>
      </c>
      <c r="T34" s="97"/>
      <c r="U34" s="52"/>
    </row>
    <row r="35" spans="1:21" ht="23.1" customHeight="1" thickBot="1" x14ac:dyDescent="0.25">
      <c r="B35" s="12" t="s">
        <v>55</v>
      </c>
      <c r="C35" s="13" t="s">
        <v>8</v>
      </c>
      <c r="D35" s="13" t="s">
        <v>9</v>
      </c>
      <c r="E35" s="14" t="s">
        <v>56</v>
      </c>
      <c r="F35" s="98">
        <v>53000000</v>
      </c>
      <c r="G35" s="15">
        <v>53000000</v>
      </c>
      <c r="H35" s="65">
        <f t="shared" si="0"/>
        <v>1</v>
      </c>
      <c r="I35" s="15">
        <v>0</v>
      </c>
      <c r="J35" s="15">
        <v>4304200</v>
      </c>
      <c r="K35" s="15">
        <v>26011960</v>
      </c>
      <c r="L35" s="65">
        <f t="shared" si="1"/>
        <v>0.49079169811320755</v>
      </c>
      <c r="M35" s="15">
        <v>4304200</v>
      </c>
      <c r="N35" s="15">
        <v>26011960</v>
      </c>
      <c r="O35" s="65">
        <f t="shared" si="2"/>
        <v>0.49079169811320755</v>
      </c>
      <c r="P35" s="15">
        <v>4304200</v>
      </c>
      <c r="Q35" s="15">
        <v>26011960</v>
      </c>
      <c r="R35" s="65">
        <f t="shared" si="3"/>
        <v>0.49079169811320755</v>
      </c>
      <c r="T35" s="97"/>
      <c r="U35" s="52"/>
    </row>
    <row r="36" spans="1:21" ht="23.1" customHeight="1" thickBot="1" x14ac:dyDescent="0.25">
      <c r="B36" s="12" t="s">
        <v>57</v>
      </c>
      <c r="C36" s="13" t="s">
        <v>8</v>
      </c>
      <c r="D36" s="13" t="s">
        <v>9</v>
      </c>
      <c r="E36" s="14" t="s">
        <v>58</v>
      </c>
      <c r="F36" s="98">
        <v>38000000</v>
      </c>
      <c r="G36" s="15">
        <v>38000000</v>
      </c>
      <c r="H36" s="65">
        <f t="shared" si="0"/>
        <v>1</v>
      </c>
      <c r="I36" s="15">
        <v>0</v>
      </c>
      <c r="J36" s="15">
        <v>2868500</v>
      </c>
      <c r="K36" s="15">
        <v>17337040</v>
      </c>
      <c r="L36" s="65">
        <f t="shared" si="1"/>
        <v>0.45623789473684212</v>
      </c>
      <c r="M36" s="15">
        <v>2868500</v>
      </c>
      <c r="N36" s="15">
        <v>17337040</v>
      </c>
      <c r="O36" s="65">
        <f t="shared" si="2"/>
        <v>0.45623789473684212</v>
      </c>
      <c r="P36" s="15">
        <v>2868500</v>
      </c>
      <c r="Q36" s="15">
        <v>17337040</v>
      </c>
      <c r="R36" s="65">
        <f t="shared" si="3"/>
        <v>0.45623789473684212</v>
      </c>
      <c r="T36" s="97"/>
      <c r="U36" s="52"/>
    </row>
    <row r="37" spans="1:21" ht="23.1" customHeight="1" thickBot="1" x14ac:dyDescent="0.25">
      <c r="B37" s="12" t="s">
        <v>150</v>
      </c>
      <c r="C37" s="13" t="s">
        <v>8</v>
      </c>
      <c r="D37" s="13" t="s">
        <v>9</v>
      </c>
      <c r="E37" s="14" t="s">
        <v>151</v>
      </c>
      <c r="F37" s="98">
        <v>48467130</v>
      </c>
      <c r="G37" s="15">
        <v>0</v>
      </c>
      <c r="H37" s="65">
        <f t="shared" si="0"/>
        <v>0</v>
      </c>
      <c r="I37" s="15">
        <v>0</v>
      </c>
      <c r="J37" s="15">
        <v>0</v>
      </c>
      <c r="K37" s="15">
        <v>0</v>
      </c>
      <c r="L37" s="65">
        <f t="shared" si="1"/>
        <v>0</v>
      </c>
      <c r="M37" s="15">
        <v>0</v>
      </c>
      <c r="N37" s="15">
        <v>0</v>
      </c>
      <c r="O37" s="65">
        <f t="shared" si="2"/>
        <v>0</v>
      </c>
      <c r="P37" s="15">
        <v>0</v>
      </c>
      <c r="Q37" s="15">
        <v>0</v>
      </c>
      <c r="R37" s="65">
        <f t="shared" si="3"/>
        <v>0</v>
      </c>
      <c r="U37" s="52"/>
    </row>
    <row r="38" spans="1:21" s="9" customFormat="1" ht="23.1" customHeight="1" thickBot="1" x14ac:dyDescent="0.25">
      <c r="A38" s="44"/>
      <c r="B38" s="121" t="s">
        <v>122</v>
      </c>
      <c r="C38" s="121"/>
      <c r="D38" s="121"/>
      <c r="E38" s="121"/>
      <c r="F38" s="45">
        <f>SUM(F11:F37)</f>
        <v>3326565659</v>
      </c>
      <c r="G38" s="45">
        <f>SUM(G11:G37)</f>
        <v>2720022009</v>
      </c>
      <c r="H38" s="67">
        <f>+G38/F38</f>
        <v>0.81766671330866403</v>
      </c>
      <c r="I38" s="45">
        <f>SUM(I11:I37)</f>
        <v>558076520</v>
      </c>
      <c r="J38" s="45">
        <f>SUM(J11:J37)</f>
        <v>248321838</v>
      </c>
      <c r="K38" s="45">
        <f>SUM(K11:K37)</f>
        <v>1338613858</v>
      </c>
      <c r="L38" s="67">
        <f t="shared" si="1"/>
        <v>0.4024011533872448</v>
      </c>
      <c r="M38" s="45">
        <f>SUM(M11:M37)</f>
        <v>225157343</v>
      </c>
      <c r="N38" s="45">
        <f>SUM(N11:N37)</f>
        <v>1315449363</v>
      </c>
      <c r="O38" s="67">
        <f t="shared" si="2"/>
        <v>0.39543766690462306</v>
      </c>
      <c r="P38" s="45">
        <f>SUM(P11:P37)</f>
        <v>225157343</v>
      </c>
      <c r="Q38" s="45">
        <f>SUM(Q11:Q37)</f>
        <v>1315449363</v>
      </c>
      <c r="R38" s="67">
        <f>+Q38/$F38</f>
        <v>0.39543766690462306</v>
      </c>
      <c r="U38" s="52"/>
    </row>
    <row r="39" spans="1:21" ht="12" customHeight="1" x14ac:dyDescent="0.2">
      <c r="B39" s="27"/>
      <c r="C39" s="28"/>
      <c r="D39" s="28"/>
      <c r="E39" s="28"/>
      <c r="F39" s="29"/>
      <c r="G39" s="29"/>
      <c r="H39" s="60"/>
      <c r="I39" s="29"/>
      <c r="J39" s="29"/>
      <c r="K39" s="29"/>
      <c r="L39" s="29"/>
      <c r="M39" s="29"/>
      <c r="N39" s="29"/>
      <c r="O39" s="29"/>
      <c r="P39" s="29"/>
      <c r="Q39" s="29"/>
      <c r="R39" s="30"/>
      <c r="U39" s="52"/>
    </row>
    <row r="40" spans="1:21" ht="12" customHeight="1" x14ac:dyDescent="0.2">
      <c r="B40" s="31"/>
      <c r="C40" s="32"/>
      <c r="D40" s="32"/>
      <c r="E40" s="32"/>
      <c r="F40" s="33"/>
      <c r="G40" s="33"/>
      <c r="H40" s="61"/>
      <c r="I40" s="33"/>
      <c r="J40" s="33"/>
      <c r="K40" s="33"/>
      <c r="L40" s="33"/>
      <c r="M40" s="92"/>
      <c r="N40" s="33"/>
      <c r="O40" s="33"/>
      <c r="P40" s="33"/>
      <c r="Q40" s="33"/>
      <c r="R40" s="34"/>
      <c r="U40" s="52"/>
    </row>
    <row r="41" spans="1:21" ht="23.1" customHeight="1" x14ac:dyDescent="0.2">
      <c r="B41" s="122" t="s">
        <v>171</v>
      </c>
      <c r="C41" s="123"/>
      <c r="D41" s="123"/>
      <c r="E41" s="123"/>
      <c r="F41" s="17"/>
      <c r="G41" s="123" t="s">
        <v>124</v>
      </c>
      <c r="H41" s="123"/>
      <c r="I41" s="123"/>
      <c r="J41" s="75"/>
      <c r="K41" s="123" t="s">
        <v>159</v>
      </c>
      <c r="L41" s="123"/>
      <c r="M41" s="84"/>
      <c r="N41" s="75"/>
      <c r="O41" s="75"/>
      <c r="P41" s="75"/>
      <c r="Q41" s="75"/>
      <c r="R41" s="76"/>
    </row>
    <row r="42" spans="1:21" s="26" customFormat="1" ht="23.1" customHeight="1" x14ac:dyDescent="0.25">
      <c r="A42" s="23"/>
      <c r="B42" s="24" t="s">
        <v>170</v>
      </c>
      <c r="C42" s="25"/>
      <c r="D42" s="25"/>
      <c r="E42" s="25"/>
      <c r="F42" s="25"/>
      <c r="G42" s="124" t="s">
        <v>123</v>
      </c>
      <c r="H42" s="124"/>
      <c r="I42" s="124"/>
      <c r="J42" s="25"/>
      <c r="K42" s="124" t="s">
        <v>160</v>
      </c>
      <c r="L42" s="124"/>
      <c r="M42" s="85"/>
      <c r="N42" s="25"/>
      <c r="O42" s="25"/>
      <c r="P42" s="25"/>
      <c r="Q42" s="25"/>
      <c r="R42" s="77"/>
    </row>
    <row r="43" spans="1:21" ht="15" x14ac:dyDescent="0.25">
      <c r="B43" s="125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7"/>
    </row>
    <row r="44" spans="1:21" ht="15.75" thickBot="1" x14ac:dyDescent="0.3">
      <c r="B44" s="18" t="s">
        <v>165</v>
      </c>
      <c r="C44" s="19"/>
      <c r="D44" s="20"/>
      <c r="E44" s="20"/>
      <c r="F44" s="20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9"/>
    </row>
    <row r="45" spans="1:21" ht="15" x14ac:dyDescent="0.25">
      <c r="B45" s="21"/>
      <c r="C45" s="22"/>
      <c r="D45" s="16"/>
      <c r="E45" s="16"/>
      <c r="F45" s="16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</row>
    <row r="46" spans="1:21" ht="15" x14ac:dyDescent="0.25">
      <c r="B46" s="21"/>
      <c r="C46" s="22"/>
      <c r="D46" s="16"/>
      <c r="E46" s="16"/>
      <c r="F46" s="16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</row>
    <row r="47" spans="1:21" ht="15.75" thickBot="1" x14ac:dyDescent="0.3">
      <c r="B47" s="21"/>
      <c r="C47" s="22"/>
      <c r="D47" s="16"/>
      <c r="E47" s="16"/>
      <c r="F47" s="16"/>
      <c r="G47" s="17"/>
      <c r="H47" s="62"/>
      <c r="I47" s="17"/>
      <c r="J47" s="17"/>
      <c r="K47" s="16"/>
      <c r="L47" s="16"/>
      <c r="M47" s="86"/>
      <c r="N47" s="16"/>
      <c r="O47" s="16"/>
      <c r="P47" s="16"/>
      <c r="Q47" s="16"/>
      <c r="R47" s="94"/>
      <c r="T47" s="51"/>
    </row>
    <row r="48" spans="1:21" ht="15" x14ac:dyDescent="0.2">
      <c r="B48" s="107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9"/>
    </row>
    <row r="49" spans="1:21" ht="18" x14ac:dyDescent="0.25">
      <c r="B49" s="110" t="s">
        <v>116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2"/>
    </row>
    <row r="50" spans="1:21" ht="18" x14ac:dyDescent="0.25">
      <c r="B50" s="110" t="s">
        <v>117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2"/>
    </row>
    <row r="51" spans="1:21" ht="15" x14ac:dyDescent="0.2">
      <c r="B51" s="113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5"/>
    </row>
    <row r="52" spans="1:21" ht="15" x14ac:dyDescent="0.2">
      <c r="A52" s="1"/>
      <c r="B52" s="5"/>
      <c r="C52" s="7" t="s">
        <v>118</v>
      </c>
      <c r="D52" s="6"/>
      <c r="E52" s="6"/>
      <c r="F52" s="8"/>
      <c r="G52" s="8"/>
      <c r="H52" s="58"/>
      <c r="I52" s="9" t="s">
        <v>121</v>
      </c>
      <c r="J52" s="9"/>
      <c r="K52" s="10" t="str">
        <f>+K6</f>
        <v>JUNIO</v>
      </c>
      <c r="L52" s="10"/>
      <c r="M52" s="79"/>
      <c r="N52" s="130"/>
      <c r="O52" s="130"/>
      <c r="P52" s="130"/>
      <c r="Q52" s="130"/>
      <c r="R52" s="131"/>
    </row>
    <row r="53" spans="1:21" x14ac:dyDescent="0.2">
      <c r="A53" s="1"/>
      <c r="B53" s="104" t="s">
        <v>0</v>
      </c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6"/>
    </row>
    <row r="54" spans="1:21" ht="15.75" thickBot="1" x14ac:dyDescent="0.25">
      <c r="A54" s="1"/>
      <c r="B54" s="35"/>
      <c r="C54" s="36" t="s">
        <v>119</v>
      </c>
      <c r="D54" s="37"/>
      <c r="E54" s="37"/>
      <c r="F54" s="38"/>
      <c r="G54" s="38"/>
      <c r="H54" s="59"/>
      <c r="I54" s="39" t="s">
        <v>120</v>
      </c>
      <c r="J54" s="39"/>
      <c r="K54" s="40">
        <v>2014</v>
      </c>
      <c r="L54" s="40"/>
      <c r="M54" s="99"/>
      <c r="N54" s="116" t="s">
        <v>0</v>
      </c>
      <c r="O54" s="116"/>
      <c r="P54" s="116"/>
      <c r="Q54" s="116"/>
      <c r="R54" s="117"/>
    </row>
    <row r="55" spans="1:21" ht="24.75" thickBot="1" x14ac:dyDescent="0.25">
      <c r="A55" s="1"/>
      <c r="B55" s="11" t="str">
        <f>+B10</f>
        <v>CODIFICACION PRESUPUESTAL</v>
      </c>
      <c r="C55" s="11" t="str">
        <f t="shared" ref="C55:R55" si="4">+C10</f>
        <v>FUENTE</v>
      </c>
      <c r="D55" s="11" t="str">
        <f t="shared" si="4"/>
        <v>REC</v>
      </c>
      <c r="E55" s="11" t="str">
        <f t="shared" si="4"/>
        <v>DESCRIPCION</v>
      </c>
      <c r="F55" s="11" t="str">
        <f t="shared" si="4"/>
        <v>APR. VIGENTE</v>
      </c>
      <c r="G55" s="11" t="str">
        <f t="shared" si="4"/>
        <v>CDP</v>
      </c>
      <c r="H55" s="11" t="str">
        <f t="shared" si="4"/>
        <v>% CDP vs APR. VIGENTE</v>
      </c>
      <c r="I55" s="11" t="str">
        <f t="shared" si="4"/>
        <v>APR. DISPONIBLE</v>
      </c>
      <c r="J55" s="11" t="str">
        <f t="shared" si="4"/>
        <v>COMPROMISO JUNIO</v>
      </c>
      <c r="K55" s="11" t="str">
        <f t="shared" si="4"/>
        <v>COMPROMISO ACUMULADO</v>
      </c>
      <c r="L55" s="11" t="str">
        <f t="shared" si="4"/>
        <v>% COMPROMISO VS APR. VIGENTE</v>
      </c>
      <c r="M55" s="11" t="str">
        <f t="shared" si="4"/>
        <v>OBLIGACIONES JUNIO</v>
      </c>
      <c r="N55" s="11" t="str">
        <f t="shared" si="4"/>
        <v>OBLIGACION ACUMULADA</v>
      </c>
      <c r="O55" s="11" t="str">
        <f t="shared" si="4"/>
        <v>% OBLIGACION VS APR. VIGENTE</v>
      </c>
      <c r="P55" s="11" t="str">
        <f t="shared" si="4"/>
        <v>PAGOS JUNIO</v>
      </c>
      <c r="Q55" s="11" t="str">
        <f t="shared" si="4"/>
        <v>PAGOS ACUMULADOS</v>
      </c>
      <c r="R55" s="11" t="str">
        <f t="shared" si="4"/>
        <v>% PAGOS VS APR. VIGENTE</v>
      </c>
    </row>
    <row r="56" spans="1:21" ht="15" thickBot="1" x14ac:dyDescent="0.25">
      <c r="A56" s="1"/>
      <c r="B56" s="11" t="s">
        <v>127</v>
      </c>
      <c r="C56" s="132"/>
      <c r="D56" s="133"/>
      <c r="E56" s="91" t="s">
        <v>128</v>
      </c>
      <c r="F56" s="45">
        <f>SUM(F57:F59)</f>
        <v>41583182</v>
      </c>
      <c r="G56" s="45">
        <f t="shared" ref="G56:N56" si="5">SUM(G57:G59)</f>
        <v>40280252</v>
      </c>
      <c r="H56" s="70">
        <f>+G56/$F56</f>
        <v>0.96866689999817712</v>
      </c>
      <c r="I56" s="45">
        <f t="shared" si="5"/>
        <v>1302930</v>
      </c>
      <c r="J56" s="45">
        <f t="shared" si="5"/>
        <v>12343070</v>
      </c>
      <c r="K56" s="45">
        <f t="shared" si="5"/>
        <v>40280252</v>
      </c>
      <c r="L56" s="70">
        <f>+K56/$F56</f>
        <v>0.96866689999817712</v>
      </c>
      <c r="M56" s="45">
        <f t="shared" si="5"/>
        <v>40126252</v>
      </c>
      <c r="N56" s="45">
        <f t="shared" si="5"/>
        <v>40280252</v>
      </c>
      <c r="O56" s="70">
        <f>+N56/$F56</f>
        <v>0.96866689999817712</v>
      </c>
      <c r="P56" s="45">
        <f t="shared" ref="P56:Q56" si="6">SUM(P57:P59)</f>
        <v>40126252</v>
      </c>
      <c r="Q56" s="45">
        <f t="shared" si="6"/>
        <v>40280252</v>
      </c>
      <c r="R56" s="70">
        <f>+Q56/$F56</f>
        <v>0.96866689999817712</v>
      </c>
    </row>
    <row r="57" spans="1:21" ht="15" thickBot="1" x14ac:dyDescent="0.25">
      <c r="A57" s="1"/>
      <c r="B57" s="12" t="s">
        <v>59</v>
      </c>
      <c r="C57" s="13" t="s">
        <v>8</v>
      </c>
      <c r="D57" s="13" t="s">
        <v>9</v>
      </c>
      <c r="E57" s="14" t="s">
        <v>60</v>
      </c>
      <c r="F57" s="15">
        <v>0</v>
      </c>
      <c r="G57" s="15">
        <v>0</v>
      </c>
      <c r="H57" s="66">
        <v>0</v>
      </c>
      <c r="I57" s="15">
        <v>0</v>
      </c>
      <c r="J57" s="15">
        <v>0</v>
      </c>
      <c r="K57" s="15">
        <v>0</v>
      </c>
      <c r="L57" s="66">
        <v>0</v>
      </c>
      <c r="M57" s="15">
        <v>0</v>
      </c>
      <c r="N57" s="15">
        <v>0</v>
      </c>
      <c r="O57" s="66">
        <v>0</v>
      </c>
      <c r="P57" s="15">
        <v>0</v>
      </c>
      <c r="Q57" s="15">
        <v>0</v>
      </c>
      <c r="R57" s="66">
        <v>0</v>
      </c>
    </row>
    <row r="58" spans="1:21" ht="15" thickBot="1" x14ac:dyDescent="0.25">
      <c r="A58" s="1"/>
      <c r="B58" s="12" t="s">
        <v>61</v>
      </c>
      <c r="C58" s="13" t="s">
        <v>8</v>
      </c>
      <c r="D58" s="13" t="s">
        <v>9</v>
      </c>
      <c r="E58" s="14" t="s">
        <v>62</v>
      </c>
      <c r="F58" s="15">
        <v>41210252</v>
      </c>
      <c r="G58" s="15">
        <v>40126252</v>
      </c>
      <c r="H58" s="66">
        <f t="shared" ref="H58:H59" si="7">+G58/$F58</f>
        <v>0.97369586577631217</v>
      </c>
      <c r="I58" s="15">
        <v>1084000</v>
      </c>
      <c r="J58" s="15">
        <v>12343070</v>
      </c>
      <c r="K58" s="15">
        <v>40126252</v>
      </c>
      <c r="L58" s="66">
        <f t="shared" ref="L58:O59" si="8">+K58/$F58</f>
        <v>0.97369586577631217</v>
      </c>
      <c r="M58" s="15">
        <v>40126252</v>
      </c>
      <c r="N58" s="15">
        <v>40126252</v>
      </c>
      <c r="O58" s="66">
        <f t="shared" si="8"/>
        <v>0.97369586577631217</v>
      </c>
      <c r="P58" s="15">
        <v>40126252</v>
      </c>
      <c r="Q58" s="15">
        <v>40126252</v>
      </c>
      <c r="R58" s="66">
        <f t="shared" ref="R58:R59" si="9">+Q58/$F58</f>
        <v>0.97369586577631217</v>
      </c>
    </row>
    <row r="59" spans="1:21" ht="15" thickBot="1" x14ac:dyDescent="0.25">
      <c r="A59" s="1"/>
      <c r="B59" s="12" t="s">
        <v>65</v>
      </c>
      <c r="C59" s="13" t="s">
        <v>8</v>
      </c>
      <c r="D59" s="13" t="s">
        <v>9</v>
      </c>
      <c r="E59" s="14" t="s">
        <v>66</v>
      </c>
      <c r="F59" s="15">
        <v>372930</v>
      </c>
      <c r="G59" s="15">
        <v>154000</v>
      </c>
      <c r="H59" s="66">
        <f t="shared" si="7"/>
        <v>0.41294612930040492</v>
      </c>
      <c r="I59" s="15">
        <v>218930</v>
      </c>
      <c r="J59" s="15">
        <v>0</v>
      </c>
      <c r="K59" s="15">
        <v>154000</v>
      </c>
      <c r="L59" s="66">
        <f t="shared" si="8"/>
        <v>0.41294612930040492</v>
      </c>
      <c r="M59" s="15">
        <v>0</v>
      </c>
      <c r="N59" s="15">
        <v>154000</v>
      </c>
      <c r="O59" s="66">
        <f t="shared" si="8"/>
        <v>0.41294612930040492</v>
      </c>
      <c r="P59" s="15">
        <v>0</v>
      </c>
      <c r="Q59" s="15">
        <v>154000</v>
      </c>
      <c r="R59" s="66">
        <f t="shared" si="9"/>
        <v>0.41294612930040492</v>
      </c>
    </row>
    <row r="60" spans="1:21" ht="15" thickBot="1" x14ac:dyDescent="0.25">
      <c r="A60" s="1"/>
      <c r="B60" s="134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6"/>
    </row>
    <row r="61" spans="1:21" ht="15" thickBot="1" x14ac:dyDescent="0.25">
      <c r="A61" s="1"/>
      <c r="B61" s="11" t="s">
        <v>125</v>
      </c>
      <c r="C61" s="132"/>
      <c r="D61" s="133"/>
      <c r="E61" s="91" t="s">
        <v>126</v>
      </c>
      <c r="F61" s="45">
        <f>SUBTOTAL(9,F62:F83)</f>
        <v>181105081</v>
      </c>
      <c r="G61" s="45">
        <f t="shared" ref="G61:Q61" si="10">SUBTOTAL(9,G62:G83)</f>
        <v>173164169</v>
      </c>
      <c r="H61" s="70">
        <f>+G61/$F61</f>
        <v>0.95615301373018902</v>
      </c>
      <c r="I61" s="45">
        <f t="shared" si="10"/>
        <v>7940912</v>
      </c>
      <c r="J61" s="45">
        <f t="shared" si="10"/>
        <v>3538016</v>
      </c>
      <c r="K61" s="45">
        <f t="shared" si="10"/>
        <v>165905132</v>
      </c>
      <c r="L61" s="70">
        <f>+K61/$F61</f>
        <v>0.91607110680677151</v>
      </c>
      <c r="M61" s="45">
        <f t="shared" si="10"/>
        <v>19112427</v>
      </c>
      <c r="N61" s="45">
        <f t="shared" si="10"/>
        <v>84341718</v>
      </c>
      <c r="O61" s="70">
        <f>+N61/$F61</f>
        <v>0.46570597320789692</v>
      </c>
      <c r="P61" s="45">
        <f t="shared" si="10"/>
        <v>18854337</v>
      </c>
      <c r="Q61" s="45">
        <f t="shared" si="10"/>
        <v>84083628</v>
      </c>
      <c r="R61" s="70">
        <f>+Q61/$F61</f>
        <v>0.46428088894976943</v>
      </c>
    </row>
    <row r="62" spans="1:21" ht="15" thickBot="1" x14ac:dyDescent="0.25">
      <c r="A62" s="1"/>
      <c r="B62" s="12" t="s">
        <v>67</v>
      </c>
      <c r="C62" s="13" t="s">
        <v>8</v>
      </c>
      <c r="D62" s="13" t="s">
        <v>9</v>
      </c>
      <c r="E62" s="14" t="s">
        <v>68</v>
      </c>
      <c r="F62" s="15">
        <v>1540586</v>
      </c>
      <c r="G62" s="15">
        <v>1205820</v>
      </c>
      <c r="H62" s="66">
        <f>+G62/$F62</f>
        <v>0.78270216657817215</v>
      </c>
      <c r="I62" s="15">
        <v>334766</v>
      </c>
      <c r="J62" s="15">
        <v>0</v>
      </c>
      <c r="K62" s="15">
        <v>1205820</v>
      </c>
      <c r="L62" s="66">
        <f>+K62/$F62</f>
        <v>0.78270216657817215</v>
      </c>
      <c r="M62" s="15">
        <v>0</v>
      </c>
      <c r="N62" s="15">
        <v>1205820</v>
      </c>
      <c r="O62" s="66">
        <f>+N62/$F62</f>
        <v>0.78270216657817215</v>
      </c>
      <c r="P62" s="15">
        <v>0</v>
      </c>
      <c r="Q62" s="15">
        <v>1205820</v>
      </c>
      <c r="R62" s="66">
        <f>+Q62/$F62</f>
        <v>0.78270216657817215</v>
      </c>
      <c r="T62" s="48"/>
      <c r="U62" s="50"/>
    </row>
    <row r="63" spans="1:21" ht="15" thickBot="1" x14ac:dyDescent="0.25">
      <c r="A63" s="1"/>
      <c r="B63" s="12" t="s">
        <v>69</v>
      </c>
      <c r="C63" s="13" t="s">
        <v>8</v>
      </c>
      <c r="D63" s="13" t="s">
        <v>9</v>
      </c>
      <c r="E63" s="14" t="s">
        <v>70</v>
      </c>
      <c r="F63" s="15">
        <v>4257706</v>
      </c>
      <c r="G63" s="15">
        <v>4000000</v>
      </c>
      <c r="H63" s="66">
        <f t="shared" ref="H63:H84" si="11">+G63/$F63</f>
        <v>0.93947304017703426</v>
      </c>
      <c r="I63" s="15">
        <v>257706</v>
      </c>
      <c r="J63" s="15">
        <v>0</v>
      </c>
      <c r="K63" s="15">
        <v>4000000</v>
      </c>
      <c r="L63" s="66">
        <f t="shared" ref="L63:O84" si="12">+K63/$F63</f>
        <v>0.93947304017703426</v>
      </c>
      <c r="M63" s="15">
        <v>680016</v>
      </c>
      <c r="N63" s="15">
        <v>680016</v>
      </c>
      <c r="O63" s="66">
        <f t="shared" si="12"/>
        <v>0.15971417472225655</v>
      </c>
      <c r="P63" s="15">
        <v>680016</v>
      </c>
      <c r="Q63" s="15">
        <v>680016</v>
      </c>
      <c r="R63" s="66">
        <f t="shared" ref="R63:R79" si="13">+Q63/$F63</f>
        <v>0.15971417472225655</v>
      </c>
      <c r="T63" s="48"/>
      <c r="U63" s="50"/>
    </row>
    <row r="64" spans="1:21" ht="15" thickBot="1" x14ac:dyDescent="0.25">
      <c r="A64" s="1"/>
      <c r="B64" s="12" t="s">
        <v>71</v>
      </c>
      <c r="C64" s="13" t="s">
        <v>8</v>
      </c>
      <c r="D64" s="13" t="s">
        <v>9</v>
      </c>
      <c r="E64" s="14" t="s">
        <v>72</v>
      </c>
      <c r="F64" s="15">
        <v>6297260</v>
      </c>
      <c r="G64" s="15">
        <v>0</v>
      </c>
      <c r="H64" s="66">
        <f t="shared" si="11"/>
        <v>0</v>
      </c>
      <c r="I64" s="15">
        <v>6297260</v>
      </c>
      <c r="J64" s="15">
        <v>0</v>
      </c>
      <c r="K64" s="15">
        <v>0</v>
      </c>
      <c r="L64" s="66">
        <f t="shared" si="12"/>
        <v>0</v>
      </c>
      <c r="M64" s="15">
        <v>0</v>
      </c>
      <c r="N64" s="15">
        <v>0</v>
      </c>
      <c r="O64" s="66">
        <f t="shared" si="12"/>
        <v>0</v>
      </c>
      <c r="P64" s="15">
        <v>0</v>
      </c>
      <c r="Q64" s="15">
        <v>0</v>
      </c>
      <c r="R64" s="66">
        <f t="shared" si="13"/>
        <v>0</v>
      </c>
      <c r="T64" s="48"/>
      <c r="U64" s="50"/>
    </row>
    <row r="65" spans="1:21" ht="15" thickBot="1" x14ac:dyDescent="0.25">
      <c r="A65" s="1"/>
      <c r="B65" s="12" t="s">
        <v>73</v>
      </c>
      <c r="C65" s="13" t="s">
        <v>8</v>
      </c>
      <c r="D65" s="13" t="s">
        <v>9</v>
      </c>
      <c r="E65" s="14" t="s">
        <v>74</v>
      </c>
      <c r="F65" s="15">
        <v>1000000</v>
      </c>
      <c r="G65" s="15">
        <v>1000000</v>
      </c>
      <c r="H65" s="66">
        <f t="shared" si="11"/>
        <v>1</v>
      </c>
      <c r="I65" s="15">
        <v>0</v>
      </c>
      <c r="J65" s="15">
        <v>0</v>
      </c>
      <c r="K65" s="15">
        <v>1000000</v>
      </c>
      <c r="L65" s="66">
        <f t="shared" si="12"/>
        <v>1</v>
      </c>
      <c r="M65" s="15">
        <v>1000000</v>
      </c>
      <c r="N65" s="15">
        <v>1000000</v>
      </c>
      <c r="O65" s="66">
        <f t="shared" si="12"/>
        <v>1</v>
      </c>
      <c r="P65" s="15">
        <v>1000000</v>
      </c>
      <c r="Q65" s="15">
        <v>1000000</v>
      </c>
      <c r="R65" s="66">
        <f t="shared" si="13"/>
        <v>1</v>
      </c>
      <c r="T65" s="48"/>
      <c r="U65" s="50"/>
    </row>
    <row r="66" spans="1:21" ht="15" thickBot="1" x14ac:dyDescent="0.25">
      <c r="A66" s="1"/>
      <c r="B66" s="12" t="s">
        <v>75</v>
      </c>
      <c r="C66" s="13" t="s">
        <v>8</v>
      </c>
      <c r="D66" s="13" t="s">
        <v>9</v>
      </c>
      <c r="E66" s="14" t="s">
        <v>76</v>
      </c>
      <c r="F66" s="15">
        <v>1000000</v>
      </c>
      <c r="G66" s="15">
        <v>1000000</v>
      </c>
      <c r="H66" s="66">
        <f t="shared" si="11"/>
        <v>1</v>
      </c>
      <c r="I66" s="15">
        <v>0</v>
      </c>
      <c r="J66" s="15">
        <v>0</v>
      </c>
      <c r="K66" s="15">
        <v>1000000</v>
      </c>
      <c r="L66" s="66">
        <f t="shared" si="12"/>
        <v>1</v>
      </c>
      <c r="M66" s="15">
        <v>1000000</v>
      </c>
      <c r="N66" s="15">
        <v>1000000</v>
      </c>
      <c r="O66" s="66">
        <f t="shared" si="12"/>
        <v>1</v>
      </c>
      <c r="P66" s="15">
        <v>1000000</v>
      </c>
      <c r="Q66" s="15">
        <v>1000000</v>
      </c>
      <c r="R66" s="66">
        <f t="shared" si="13"/>
        <v>1</v>
      </c>
      <c r="T66" s="48"/>
      <c r="U66" s="50"/>
    </row>
    <row r="67" spans="1:21" ht="15" thickBot="1" x14ac:dyDescent="0.25">
      <c r="A67" s="1"/>
      <c r="B67" s="12" t="s">
        <v>77</v>
      </c>
      <c r="C67" s="13" t="s">
        <v>8</v>
      </c>
      <c r="D67" s="13" t="s">
        <v>9</v>
      </c>
      <c r="E67" s="14" t="s">
        <v>78</v>
      </c>
      <c r="F67" s="15">
        <v>1459414</v>
      </c>
      <c r="G67" s="15">
        <v>1459414</v>
      </c>
      <c r="H67" s="66">
        <f t="shared" si="11"/>
        <v>1</v>
      </c>
      <c r="I67" s="15">
        <v>0</v>
      </c>
      <c r="J67" s="15">
        <v>0</v>
      </c>
      <c r="K67" s="15">
        <v>1459414</v>
      </c>
      <c r="L67" s="66">
        <f t="shared" si="12"/>
        <v>1</v>
      </c>
      <c r="M67" s="15">
        <v>1459414</v>
      </c>
      <c r="N67" s="15">
        <v>1459414</v>
      </c>
      <c r="O67" s="66">
        <f t="shared" si="12"/>
        <v>1</v>
      </c>
      <c r="P67" s="15">
        <v>1459414</v>
      </c>
      <c r="Q67" s="15">
        <v>1459414</v>
      </c>
      <c r="R67" s="66">
        <f t="shared" si="13"/>
        <v>1</v>
      </c>
      <c r="T67" s="48"/>
      <c r="U67" s="50"/>
    </row>
    <row r="68" spans="1:21" ht="15" thickBot="1" x14ac:dyDescent="0.25">
      <c r="A68" s="1"/>
      <c r="B68" s="12" t="s">
        <v>83</v>
      </c>
      <c r="C68" s="13" t="s">
        <v>8</v>
      </c>
      <c r="D68" s="13" t="s">
        <v>9</v>
      </c>
      <c r="E68" s="14" t="s">
        <v>84</v>
      </c>
      <c r="F68" s="15">
        <v>113498112</v>
      </c>
      <c r="G68" s="15">
        <v>113498057</v>
      </c>
      <c r="H68" s="66">
        <f t="shared" si="11"/>
        <v>0.99999951541044141</v>
      </c>
      <c r="I68" s="15">
        <v>55</v>
      </c>
      <c r="J68" s="15">
        <v>0</v>
      </c>
      <c r="K68" s="15">
        <v>113498057</v>
      </c>
      <c r="L68" s="66">
        <f t="shared" si="12"/>
        <v>0.99999951541044141</v>
      </c>
      <c r="M68" s="15">
        <v>10810081</v>
      </c>
      <c r="N68" s="15">
        <v>54391596</v>
      </c>
      <c r="O68" s="66">
        <f t="shared" si="12"/>
        <v>0.47922908180181889</v>
      </c>
      <c r="P68" s="15">
        <v>10810081</v>
      </c>
      <c r="Q68" s="15">
        <v>54391596</v>
      </c>
      <c r="R68" s="66">
        <f t="shared" si="13"/>
        <v>0.47922908180181889</v>
      </c>
      <c r="T68" s="48"/>
      <c r="U68" s="50"/>
    </row>
    <row r="69" spans="1:21" ht="15" thickBot="1" x14ac:dyDescent="0.25">
      <c r="A69" s="1"/>
      <c r="B69" s="12" t="s">
        <v>87</v>
      </c>
      <c r="C69" s="13" t="s">
        <v>8</v>
      </c>
      <c r="D69" s="13" t="s">
        <v>9</v>
      </c>
      <c r="E69" s="14" t="s">
        <v>88</v>
      </c>
      <c r="F69" s="15">
        <v>2046250</v>
      </c>
      <c r="G69" s="15">
        <v>2046250</v>
      </c>
      <c r="H69" s="66">
        <f t="shared" si="11"/>
        <v>1</v>
      </c>
      <c r="I69" s="15">
        <v>0</v>
      </c>
      <c r="J69" s="15">
        <v>388050</v>
      </c>
      <c r="K69" s="15">
        <v>2046250</v>
      </c>
      <c r="L69" s="66">
        <f t="shared" si="12"/>
        <v>1</v>
      </c>
      <c r="M69" s="15">
        <v>388050</v>
      </c>
      <c r="N69" s="15">
        <v>2046250</v>
      </c>
      <c r="O69" s="66">
        <f t="shared" si="12"/>
        <v>1</v>
      </c>
      <c r="P69" s="15">
        <v>388050</v>
      </c>
      <c r="Q69" s="15">
        <v>2046250</v>
      </c>
      <c r="R69" s="66">
        <f t="shared" si="13"/>
        <v>1</v>
      </c>
      <c r="T69" s="48"/>
      <c r="U69" s="50"/>
    </row>
    <row r="70" spans="1:21" ht="15" thickBot="1" x14ac:dyDescent="0.25">
      <c r="A70" s="1"/>
      <c r="B70" s="12" t="s">
        <v>89</v>
      </c>
      <c r="C70" s="13" t="s">
        <v>8</v>
      </c>
      <c r="D70" s="13" t="s">
        <v>9</v>
      </c>
      <c r="E70" s="14" t="s">
        <v>90</v>
      </c>
      <c r="F70" s="15">
        <v>1858000</v>
      </c>
      <c r="G70" s="15">
        <v>1858000</v>
      </c>
      <c r="H70" s="66">
        <f t="shared" si="11"/>
        <v>1</v>
      </c>
      <c r="I70" s="15">
        <v>0</v>
      </c>
      <c r="J70" s="15">
        <v>0</v>
      </c>
      <c r="K70" s="15">
        <v>250000</v>
      </c>
      <c r="L70" s="66">
        <f t="shared" si="12"/>
        <v>0.13455328310010764</v>
      </c>
      <c r="M70" s="15">
        <v>0</v>
      </c>
      <c r="N70" s="15">
        <v>250000</v>
      </c>
      <c r="O70" s="66">
        <f t="shared" si="12"/>
        <v>0.13455328310010764</v>
      </c>
      <c r="P70" s="15">
        <v>0</v>
      </c>
      <c r="Q70" s="15">
        <v>250000</v>
      </c>
      <c r="R70" s="66">
        <f t="shared" si="13"/>
        <v>0.13455328310010764</v>
      </c>
      <c r="T70" s="48"/>
      <c r="U70" s="50"/>
    </row>
    <row r="71" spans="1:21" ht="15" thickBot="1" x14ac:dyDescent="0.25">
      <c r="A71" s="1"/>
      <c r="B71" s="12" t="s">
        <v>153</v>
      </c>
      <c r="C71" s="13" t="s">
        <v>8</v>
      </c>
      <c r="D71" s="13" t="s">
        <v>9</v>
      </c>
      <c r="E71" s="14" t="s">
        <v>154</v>
      </c>
      <c r="F71" s="15">
        <v>82800</v>
      </c>
      <c r="G71" s="15">
        <v>82800</v>
      </c>
      <c r="H71" s="66">
        <f t="shared" si="11"/>
        <v>1</v>
      </c>
      <c r="I71" s="15">
        <v>0</v>
      </c>
      <c r="J71" s="15">
        <v>0</v>
      </c>
      <c r="K71" s="15">
        <v>82800</v>
      </c>
      <c r="L71" s="66">
        <f t="shared" si="12"/>
        <v>1</v>
      </c>
      <c r="M71" s="15">
        <v>0</v>
      </c>
      <c r="N71" s="15">
        <v>82800</v>
      </c>
      <c r="O71" s="66">
        <f t="shared" si="12"/>
        <v>1</v>
      </c>
      <c r="P71" s="15">
        <v>0</v>
      </c>
      <c r="Q71" s="15">
        <v>82800</v>
      </c>
      <c r="R71" s="66">
        <f t="shared" si="13"/>
        <v>1</v>
      </c>
      <c r="T71" s="48"/>
      <c r="U71" s="50"/>
    </row>
    <row r="72" spans="1:21" ht="15" thickBot="1" x14ac:dyDescent="0.25">
      <c r="A72" s="1"/>
      <c r="B72" s="12" t="s">
        <v>91</v>
      </c>
      <c r="C72" s="13" t="s">
        <v>8</v>
      </c>
      <c r="D72" s="13" t="s">
        <v>9</v>
      </c>
      <c r="E72" s="14" t="s">
        <v>92</v>
      </c>
      <c r="F72" s="15">
        <v>6000000</v>
      </c>
      <c r="G72" s="15">
        <v>6000000</v>
      </c>
      <c r="H72" s="66">
        <f t="shared" si="11"/>
        <v>1</v>
      </c>
      <c r="I72" s="15">
        <v>0</v>
      </c>
      <c r="J72" s="15">
        <v>1758120</v>
      </c>
      <c r="K72" s="15">
        <v>5838210</v>
      </c>
      <c r="L72" s="66">
        <f t="shared" si="12"/>
        <v>0.97303499999999998</v>
      </c>
      <c r="M72" s="15">
        <v>1758120</v>
      </c>
      <c r="N72" s="15">
        <v>5838210</v>
      </c>
      <c r="O72" s="66">
        <f t="shared" si="12"/>
        <v>0.97303499999999998</v>
      </c>
      <c r="P72" s="15">
        <v>1758120</v>
      </c>
      <c r="Q72" s="15">
        <v>5838210</v>
      </c>
      <c r="R72" s="66">
        <f t="shared" si="13"/>
        <v>0.97303499999999998</v>
      </c>
      <c r="T72" s="48"/>
      <c r="U72" s="50"/>
    </row>
    <row r="73" spans="1:21" ht="15" thickBot="1" x14ac:dyDescent="0.25">
      <c r="A73" s="1"/>
      <c r="B73" s="12" t="s">
        <v>93</v>
      </c>
      <c r="C73" s="13" t="s">
        <v>8</v>
      </c>
      <c r="D73" s="13" t="s">
        <v>9</v>
      </c>
      <c r="E73" s="14" t="s">
        <v>94</v>
      </c>
      <c r="F73" s="15">
        <v>7000000</v>
      </c>
      <c r="G73" s="15">
        <v>7000000</v>
      </c>
      <c r="H73" s="66">
        <f t="shared" si="11"/>
        <v>1</v>
      </c>
      <c r="I73" s="15">
        <v>0</v>
      </c>
      <c r="J73" s="15">
        <v>0</v>
      </c>
      <c r="K73" s="15">
        <v>6629220</v>
      </c>
      <c r="L73" s="66">
        <f t="shared" si="12"/>
        <v>0.94703142857142852</v>
      </c>
      <c r="M73" s="15">
        <v>0</v>
      </c>
      <c r="N73" s="15">
        <v>6629220</v>
      </c>
      <c r="O73" s="66">
        <f t="shared" si="12"/>
        <v>0.94703142857142852</v>
      </c>
      <c r="P73" s="15">
        <v>0</v>
      </c>
      <c r="Q73" s="15">
        <v>6629220</v>
      </c>
      <c r="R73" s="66">
        <f t="shared" si="13"/>
        <v>0.94703142857142852</v>
      </c>
      <c r="T73" s="48"/>
      <c r="U73" s="50"/>
    </row>
    <row r="74" spans="1:21" ht="15" thickBot="1" x14ac:dyDescent="0.25">
      <c r="A74" s="1"/>
      <c r="B74" s="12" t="s">
        <v>95</v>
      </c>
      <c r="C74" s="13" t="s">
        <v>8</v>
      </c>
      <c r="D74" s="13" t="s">
        <v>9</v>
      </c>
      <c r="E74" s="14" t="s">
        <v>96</v>
      </c>
      <c r="F74" s="15">
        <v>4501888</v>
      </c>
      <c r="G74" s="15">
        <v>4501888</v>
      </c>
      <c r="H74" s="66">
        <f t="shared" si="11"/>
        <v>1</v>
      </c>
      <c r="I74" s="15">
        <v>0</v>
      </c>
      <c r="J74" s="15">
        <v>500644</v>
      </c>
      <c r="K74" s="15">
        <v>3011512</v>
      </c>
      <c r="L74" s="66">
        <f t="shared" si="12"/>
        <v>0.66894422962099453</v>
      </c>
      <c r="M74" s="15">
        <v>500644</v>
      </c>
      <c r="N74" s="15">
        <v>3011512</v>
      </c>
      <c r="O74" s="66">
        <f t="shared" si="12"/>
        <v>0.66894422962099453</v>
      </c>
      <c r="P74" s="15">
        <v>500644</v>
      </c>
      <c r="Q74" s="15">
        <v>3011512</v>
      </c>
      <c r="R74" s="66">
        <f t="shared" si="13"/>
        <v>0.66894422962099453</v>
      </c>
      <c r="T74" s="48"/>
      <c r="U74" s="50"/>
    </row>
    <row r="75" spans="1:21" ht="15" thickBot="1" x14ac:dyDescent="0.25">
      <c r="A75" s="1"/>
      <c r="B75" s="12" t="s">
        <v>97</v>
      </c>
      <c r="C75" s="13" t="s">
        <v>8</v>
      </c>
      <c r="D75" s="13" t="s">
        <v>9</v>
      </c>
      <c r="E75" s="14" t="s">
        <v>98</v>
      </c>
      <c r="F75" s="15">
        <v>6000000</v>
      </c>
      <c r="G75" s="15">
        <v>6000000</v>
      </c>
      <c r="H75" s="66">
        <f t="shared" si="11"/>
        <v>1</v>
      </c>
      <c r="I75" s="15">
        <v>0</v>
      </c>
      <c r="J75" s="15">
        <v>891202</v>
      </c>
      <c r="K75" s="15">
        <v>5491980</v>
      </c>
      <c r="L75" s="66">
        <f t="shared" si="12"/>
        <v>0.91532999999999998</v>
      </c>
      <c r="M75" s="15">
        <v>891202</v>
      </c>
      <c r="N75" s="15">
        <v>5491980</v>
      </c>
      <c r="O75" s="66">
        <f t="shared" si="12"/>
        <v>0.91532999999999998</v>
      </c>
      <c r="P75" s="15">
        <v>633112</v>
      </c>
      <c r="Q75" s="15">
        <v>5233890</v>
      </c>
      <c r="R75" s="66">
        <f t="shared" si="13"/>
        <v>0.87231499999999995</v>
      </c>
      <c r="T75" s="48"/>
      <c r="U75" s="50"/>
    </row>
    <row r="76" spans="1:21" ht="15" thickBot="1" x14ac:dyDescent="0.25">
      <c r="A76" s="1"/>
      <c r="B76" s="12" t="s">
        <v>99</v>
      </c>
      <c r="C76" s="13" t="s">
        <v>8</v>
      </c>
      <c r="D76" s="13" t="s">
        <v>9</v>
      </c>
      <c r="E76" s="14" t="s">
        <v>100</v>
      </c>
      <c r="F76" s="15">
        <v>5547367</v>
      </c>
      <c r="G76" s="15">
        <v>5547367</v>
      </c>
      <c r="H76" s="66">
        <f t="shared" si="11"/>
        <v>1</v>
      </c>
      <c r="I76" s="15">
        <v>0</v>
      </c>
      <c r="J76" s="15">
        <v>0</v>
      </c>
      <c r="K76" s="15">
        <v>5547367</v>
      </c>
      <c r="L76" s="66">
        <f t="shared" si="12"/>
        <v>1</v>
      </c>
      <c r="M76" s="15">
        <v>0</v>
      </c>
      <c r="N76" s="15">
        <v>0</v>
      </c>
      <c r="O76" s="66">
        <f t="shared" si="12"/>
        <v>0</v>
      </c>
      <c r="P76" s="15">
        <v>0</v>
      </c>
      <c r="Q76" s="15">
        <v>0</v>
      </c>
      <c r="R76" s="66">
        <f t="shared" si="13"/>
        <v>0</v>
      </c>
      <c r="T76" s="48"/>
      <c r="U76" s="50"/>
    </row>
    <row r="77" spans="1:21" ht="15" thickBot="1" x14ac:dyDescent="0.25">
      <c r="A77" s="1"/>
      <c r="B77" s="12" t="s">
        <v>101</v>
      </c>
      <c r="C77" s="13" t="s">
        <v>8</v>
      </c>
      <c r="D77" s="13" t="s">
        <v>9</v>
      </c>
      <c r="E77" s="14" t="s">
        <v>102</v>
      </c>
      <c r="F77" s="15">
        <v>5738167</v>
      </c>
      <c r="G77" s="15">
        <v>5738167</v>
      </c>
      <c r="H77" s="66">
        <f t="shared" si="11"/>
        <v>1</v>
      </c>
      <c r="I77" s="15">
        <v>0</v>
      </c>
      <c r="J77" s="15">
        <v>0</v>
      </c>
      <c r="K77" s="15">
        <v>5738167</v>
      </c>
      <c r="L77" s="66">
        <f t="shared" si="12"/>
        <v>1</v>
      </c>
      <c r="M77" s="15">
        <v>0</v>
      </c>
      <c r="N77" s="15">
        <v>0</v>
      </c>
      <c r="O77" s="66">
        <f t="shared" si="12"/>
        <v>0</v>
      </c>
      <c r="P77" s="15">
        <v>0</v>
      </c>
      <c r="Q77" s="15">
        <v>0</v>
      </c>
      <c r="R77" s="66">
        <f t="shared" si="13"/>
        <v>0</v>
      </c>
      <c r="T77" s="48"/>
      <c r="U77" s="50"/>
    </row>
    <row r="78" spans="1:21" ht="15" thickBot="1" x14ac:dyDescent="0.25">
      <c r="A78" s="1"/>
      <c r="B78" s="12" t="s">
        <v>103</v>
      </c>
      <c r="C78" s="13" t="s">
        <v>8</v>
      </c>
      <c r="D78" s="13" t="s">
        <v>9</v>
      </c>
      <c r="E78" s="14" t="s">
        <v>104</v>
      </c>
      <c r="F78" s="15">
        <v>3738167</v>
      </c>
      <c r="G78" s="15">
        <v>3738167</v>
      </c>
      <c r="H78" s="66">
        <f t="shared" si="11"/>
        <v>1</v>
      </c>
      <c r="I78" s="15">
        <v>0</v>
      </c>
      <c r="J78" s="15">
        <v>0</v>
      </c>
      <c r="K78" s="15">
        <v>3738167</v>
      </c>
      <c r="L78" s="66">
        <f t="shared" si="12"/>
        <v>1</v>
      </c>
      <c r="M78" s="15">
        <v>0</v>
      </c>
      <c r="N78" s="15">
        <v>0</v>
      </c>
      <c r="O78" s="66">
        <f t="shared" si="12"/>
        <v>0</v>
      </c>
      <c r="P78" s="15">
        <v>0</v>
      </c>
      <c r="Q78" s="15">
        <v>0</v>
      </c>
      <c r="R78" s="66">
        <f t="shared" si="13"/>
        <v>0</v>
      </c>
      <c r="T78" s="48"/>
      <c r="U78" s="50"/>
    </row>
    <row r="79" spans="1:21" ht="15" thickBot="1" x14ac:dyDescent="0.25">
      <c r="A79" s="1"/>
      <c r="B79" s="12" t="s">
        <v>105</v>
      </c>
      <c r="C79" s="13" t="s">
        <v>8</v>
      </c>
      <c r="D79" s="13" t="s">
        <v>9</v>
      </c>
      <c r="E79" s="14" t="s">
        <v>106</v>
      </c>
      <c r="F79" s="15">
        <v>5488239</v>
      </c>
      <c r="G79" s="15">
        <v>5488239</v>
      </c>
      <c r="H79" s="66">
        <f t="shared" si="11"/>
        <v>1</v>
      </c>
      <c r="I79" s="15">
        <v>0</v>
      </c>
      <c r="J79" s="15">
        <v>0</v>
      </c>
      <c r="K79" s="15">
        <v>4738168</v>
      </c>
      <c r="L79" s="66">
        <f t="shared" si="12"/>
        <v>0.86333120696820964</v>
      </c>
      <c r="M79" s="15">
        <v>624900</v>
      </c>
      <c r="N79" s="15">
        <v>624900</v>
      </c>
      <c r="O79" s="66">
        <f t="shared" si="12"/>
        <v>0.11386165945032642</v>
      </c>
      <c r="P79" s="15">
        <v>624900</v>
      </c>
      <c r="Q79" s="15">
        <v>624900</v>
      </c>
      <c r="R79" s="66">
        <f t="shared" si="13"/>
        <v>0.11386165945032642</v>
      </c>
      <c r="T79" s="48"/>
      <c r="U79" s="50"/>
    </row>
    <row r="80" spans="1:21" ht="15" thickBot="1" x14ac:dyDescent="0.25">
      <c r="A80" s="1"/>
      <c r="B80" s="12" t="s">
        <v>107</v>
      </c>
      <c r="C80" s="13" t="s">
        <v>8</v>
      </c>
      <c r="D80" s="13" t="s">
        <v>9</v>
      </c>
      <c r="E80" s="14" t="s">
        <v>108</v>
      </c>
      <c r="F80" s="15">
        <v>551125</v>
      </c>
      <c r="G80" s="15">
        <v>0</v>
      </c>
      <c r="H80" s="66">
        <f t="shared" si="11"/>
        <v>0</v>
      </c>
      <c r="I80" s="15">
        <v>551125</v>
      </c>
      <c r="J80" s="15">
        <v>0</v>
      </c>
      <c r="K80" s="15">
        <v>0</v>
      </c>
      <c r="L80" s="66">
        <v>0</v>
      </c>
      <c r="M80" s="15">
        <v>0</v>
      </c>
      <c r="N80" s="15">
        <v>0</v>
      </c>
      <c r="O80" s="66">
        <v>0</v>
      </c>
      <c r="P80" s="15">
        <v>0</v>
      </c>
      <c r="Q80" s="15">
        <v>0</v>
      </c>
      <c r="R80" s="66">
        <v>0</v>
      </c>
      <c r="T80" s="48"/>
      <c r="U80" s="50"/>
    </row>
    <row r="81" spans="1:21" ht="15" thickBot="1" x14ac:dyDescent="0.25">
      <c r="A81" s="1"/>
      <c r="B81" s="12" t="s">
        <v>109</v>
      </c>
      <c r="C81" s="13" t="s">
        <v>8</v>
      </c>
      <c r="D81" s="13" t="s">
        <v>9</v>
      </c>
      <c r="E81" s="14" t="s">
        <v>110</v>
      </c>
      <c r="F81" s="15">
        <v>0</v>
      </c>
      <c r="G81" s="15">
        <v>0</v>
      </c>
      <c r="H81" s="66">
        <v>0</v>
      </c>
      <c r="I81" s="15">
        <v>0</v>
      </c>
      <c r="J81" s="15">
        <v>0</v>
      </c>
      <c r="K81" s="15">
        <v>0</v>
      </c>
      <c r="L81" s="66">
        <v>0</v>
      </c>
      <c r="M81" s="15">
        <v>0</v>
      </c>
      <c r="N81" s="15">
        <v>0</v>
      </c>
      <c r="O81" s="66">
        <v>0</v>
      </c>
      <c r="P81" s="15">
        <v>0</v>
      </c>
      <c r="Q81" s="15">
        <v>0</v>
      </c>
      <c r="R81" s="66">
        <v>0</v>
      </c>
      <c r="T81" s="48"/>
      <c r="U81" s="50"/>
    </row>
    <row r="82" spans="1:21" ht="15" thickBot="1" x14ac:dyDescent="0.25">
      <c r="A82" s="1"/>
      <c r="B82" s="54" t="s">
        <v>111</v>
      </c>
      <c r="C82" s="13" t="s">
        <v>8</v>
      </c>
      <c r="D82" s="13" t="s">
        <v>9</v>
      </c>
      <c r="E82" s="55" t="s">
        <v>112</v>
      </c>
      <c r="F82" s="15">
        <v>1000000</v>
      </c>
      <c r="G82" s="15">
        <v>1000000</v>
      </c>
      <c r="H82" s="66">
        <f t="shared" si="11"/>
        <v>1</v>
      </c>
      <c r="I82" s="15">
        <v>0</v>
      </c>
      <c r="J82" s="15">
        <v>0</v>
      </c>
      <c r="K82" s="15">
        <v>630000</v>
      </c>
      <c r="L82" s="66">
        <f t="shared" si="12"/>
        <v>0.63</v>
      </c>
      <c r="M82" s="15">
        <v>0</v>
      </c>
      <c r="N82" s="15">
        <v>630000</v>
      </c>
      <c r="O82" s="66">
        <f t="shared" si="12"/>
        <v>0.63</v>
      </c>
      <c r="P82" s="15">
        <v>0</v>
      </c>
      <c r="Q82" s="15">
        <v>630000</v>
      </c>
      <c r="R82" s="66">
        <f t="shared" ref="R82:R84" si="14">+Q82/$F82</f>
        <v>0.63</v>
      </c>
      <c r="T82" s="48"/>
      <c r="U82" s="50"/>
    </row>
    <row r="83" spans="1:21" ht="15" thickBot="1" x14ac:dyDescent="0.25">
      <c r="A83" s="1"/>
      <c r="B83" s="54" t="s">
        <v>113</v>
      </c>
      <c r="C83" s="13" t="s">
        <v>8</v>
      </c>
      <c r="D83" s="13">
        <v>10</v>
      </c>
      <c r="E83" s="55" t="s">
        <v>114</v>
      </c>
      <c r="F83" s="15">
        <v>2500000</v>
      </c>
      <c r="G83" s="15">
        <v>2000000</v>
      </c>
      <c r="H83" s="66">
        <f t="shared" si="11"/>
        <v>0.8</v>
      </c>
      <c r="I83" s="15">
        <v>500000</v>
      </c>
      <c r="J83" s="15">
        <v>0</v>
      </c>
      <c r="K83" s="15">
        <v>0</v>
      </c>
      <c r="L83" s="66">
        <f t="shared" si="12"/>
        <v>0</v>
      </c>
      <c r="M83" s="15">
        <v>0</v>
      </c>
      <c r="N83" s="15">
        <v>0</v>
      </c>
      <c r="O83" s="66">
        <f t="shared" si="12"/>
        <v>0</v>
      </c>
      <c r="P83" s="15">
        <v>0</v>
      </c>
      <c r="Q83" s="15">
        <v>0</v>
      </c>
      <c r="R83" s="66">
        <f t="shared" si="14"/>
        <v>0</v>
      </c>
      <c r="T83" s="48"/>
      <c r="U83" s="50"/>
    </row>
    <row r="84" spans="1:21" ht="15" thickBot="1" x14ac:dyDescent="0.25">
      <c r="A84" s="1"/>
      <c r="B84" s="137" t="s">
        <v>122</v>
      </c>
      <c r="C84" s="138"/>
      <c r="D84" s="138"/>
      <c r="E84" s="139"/>
      <c r="F84" s="45">
        <f>+F61+F56</f>
        <v>222688263</v>
      </c>
      <c r="G84" s="45">
        <f t="shared" ref="G84:S84" si="15">+G61+G56</f>
        <v>213444421</v>
      </c>
      <c r="H84" s="70">
        <f t="shared" si="11"/>
        <v>0.95848976557870946</v>
      </c>
      <c r="I84" s="45">
        <f t="shared" si="15"/>
        <v>9243842</v>
      </c>
      <c r="J84" s="45">
        <f t="shared" si="15"/>
        <v>15881086</v>
      </c>
      <c r="K84" s="45">
        <v>162367116</v>
      </c>
      <c r="L84" s="70">
        <f t="shared" si="12"/>
        <v>0.72912291744805613</v>
      </c>
      <c r="M84" s="45">
        <f t="shared" si="15"/>
        <v>59238679</v>
      </c>
      <c r="N84" s="45">
        <v>65229291</v>
      </c>
      <c r="O84" s="70">
        <f t="shared" si="12"/>
        <v>0.29291750773591513</v>
      </c>
      <c r="P84" s="45">
        <f t="shared" ref="P84" si="16">+P61+P56</f>
        <v>58980589</v>
      </c>
      <c r="Q84" s="45">
        <v>65229291</v>
      </c>
      <c r="R84" s="70">
        <f t="shared" si="14"/>
        <v>0.29291750773591513</v>
      </c>
      <c r="S84" s="95">
        <f t="shared" si="15"/>
        <v>0</v>
      </c>
      <c r="T84" s="48"/>
      <c r="U84" s="50"/>
    </row>
    <row r="85" spans="1:21" x14ac:dyDescent="0.2">
      <c r="A85" s="1"/>
      <c r="B85" s="27"/>
      <c r="C85" s="28"/>
      <c r="D85" s="28"/>
      <c r="E85" s="28"/>
      <c r="F85" s="29"/>
      <c r="G85" s="29"/>
      <c r="H85" s="60"/>
      <c r="I85" s="29"/>
      <c r="J85" s="29"/>
      <c r="K85" s="29"/>
      <c r="L85" s="29"/>
      <c r="M85" s="82"/>
      <c r="N85" s="29"/>
      <c r="O85" s="29"/>
      <c r="P85" s="29"/>
      <c r="Q85" s="29"/>
      <c r="R85" s="30"/>
      <c r="S85" s="46"/>
      <c r="U85" s="53"/>
    </row>
    <row r="86" spans="1:21" x14ac:dyDescent="0.2">
      <c r="B86" s="31"/>
      <c r="C86" s="32"/>
      <c r="D86" s="32"/>
      <c r="E86" s="32"/>
      <c r="F86" s="33"/>
      <c r="G86" s="33"/>
      <c r="H86" s="61"/>
      <c r="I86" s="33"/>
      <c r="J86" s="33"/>
      <c r="K86" s="33"/>
      <c r="L86" s="33"/>
      <c r="M86" s="83"/>
      <c r="N86" s="33"/>
      <c r="O86" s="33"/>
      <c r="P86" s="33"/>
      <c r="Q86" s="33"/>
      <c r="R86" s="34"/>
      <c r="S86" s="46"/>
    </row>
    <row r="87" spans="1:21" x14ac:dyDescent="0.2">
      <c r="B87" s="122" t="str">
        <f>+B41</f>
        <v>JIMMY GARCIA GOMEZ</v>
      </c>
      <c r="C87" s="123"/>
      <c r="D87" s="123"/>
      <c r="E87" s="123"/>
      <c r="F87" s="17"/>
      <c r="G87" s="75" t="s">
        <v>124</v>
      </c>
      <c r="H87" s="75"/>
      <c r="I87" s="75"/>
      <c r="J87" s="75"/>
      <c r="K87" s="123" t="s">
        <v>159</v>
      </c>
      <c r="L87" s="123"/>
      <c r="M87" s="84"/>
      <c r="N87" s="75"/>
      <c r="O87" s="75"/>
      <c r="P87" s="75"/>
      <c r="Q87" s="75"/>
      <c r="R87" s="76"/>
      <c r="S87" s="46"/>
    </row>
    <row r="88" spans="1:21" ht="15" x14ac:dyDescent="0.2">
      <c r="B88" s="24" t="str">
        <f>+B42</f>
        <v xml:space="preserve">Secretario General </v>
      </c>
      <c r="C88" s="25"/>
      <c r="D88" s="25"/>
      <c r="E88" s="25"/>
      <c r="F88" s="25"/>
      <c r="G88" s="25" t="s">
        <v>123</v>
      </c>
      <c r="H88" s="25"/>
      <c r="I88" s="25"/>
      <c r="J88" s="25"/>
      <c r="K88" s="124" t="s">
        <v>160</v>
      </c>
      <c r="L88" s="124"/>
      <c r="M88" s="85"/>
      <c r="N88" s="89"/>
      <c r="O88" s="25"/>
      <c r="P88" s="25"/>
      <c r="Q88" s="25"/>
      <c r="R88" s="77"/>
      <c r="S88" s="46"/>
    </row>
    <row r="89" spans="1:21" ht="15" x14ac:dyDescent="0.25">
      <c r="B89" s="125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7"/>
      <c r="S89" s="46"/>
    </row>
    <row r="90" spans="1:21" ht="15.75" thickBot="1" x14ac:dyDescent="0.3">
      <c r="B90" s="18" t="s">
        <v>165</v>
      </c>
      <c r="C90" s="19"/>
      <c r="D90" s="20"/>
      <c r="E90" s="20"/>
      <c r="F90" s="20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9"/>
      <c r="S90" s="46"/>
    </row>
    <row r="91" spans="1:21" ht="15" x14ac:dyDescent="0.25">
      <c r="B91" s="21"/>
      <c r="C91" s="22"/>
      <c r="D91" s="16"/>
      <c r="E91" s="16"/>
      <c r="F91" s="16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46"/>
    </row>
    <row r="92" spans="1:21" ht="15" x14ac:dyDescent="0.25">
      <c r="B92" s="21"/>
      <c r="C92" s="22"/>
      <c r="D92" s="16"/>
      <c r="E92" s="16"/>
      <c r="F92" s="16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46"/>
    </row>
    <row r="93" spans="1:21" ht="15" x14ac:dyDescent="0.25">
      <c r="B93" s="21"/>
      <c r="C93" s="22"/>
      <c r="D93" s="16"/>
      <c r="E93" s="16"/>
      <c r="F93" s="16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46"/>
    </row>
    <row r="94" spans="1:21" ht="15" x14ac:dyDescent="0.25">
      <c r="B94" s="21"/>
      <c r="C94" s="22"/>
      <c r="D94" s="16"/>
      <c r="E94" s="16"/>
      <c r="F94" s="16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46"/>
    </row>
    <row r="95" spans="1:21" ht="15" x14ac:dyDescent="0.25">
      <c r="B95" s="21"/>
      <c r="C95" s="22"/>
      <c r="D95" s="16"/>
      <c r="E95" s="16"/>
      <c r="F95" s="16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46"/>
    </row>
    <row r="96" spans="1:21" ht="15" x14ac:dyDescent="0.25">
      <c r="B96" s="21"/>
      <c r="C96" s="22"/>
      <c r="D96" s="16"/>
      <c r="E96" s="16"/>
      <c r="F96" s="16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46"/>
    </row>
    <row r="97" spans="1:21" ht="15.75" thickBot="1" x14ac:dyDescent="0.3">
      <c r="B97" s="21"/>
      <c r="C97" s="22"/>
      <c r="D97" s="16"/>
      <c r="E97" s="16"/>
      <c r="F97" s="16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46"/>
    </row>
    <row r="98" spans="1:21" ht="15" x14ac:dyDescent="0.2">
      <c r="B98" s="107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9"/>
    </row>
    <row r="99" spans="1:21" ht="18" x14ac:dyDescent="0.25">
      <c r="B99" s="110" t="s">
        <v>116</v>
      </c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2"/>
    </row>
    <row r="100" spans="1:21" ht="18" x14ac:dyDescent="0.25">
      <c r="B100" s="110" t="s">
        <v>117</v>
      </c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2"/>
    </row>
    <row r="101" spans="1:21" ht="15" x14ac:dyDescent="0.2">
      <c r="B101" s="113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5"/>
    </row>
    <row r="102" spans="1:21" ht="15" x14ac:dyDescent="0.2">
      <c r="B102" s="5"/>
      <c r="C102" s="7" t="s">
        <v>118</v>
      </c>
      <c r="D102" s="6"/>
      <c r="E102" s="6"/>
      <c r="F102" s="8"/>
      <c r="G102" s="8"/>
      <c r="H102" s="58"/>
      <c r="I102" s="9" t="s">
        <v>121</v>
      </c>
      <c r="J102" s="9"/>
      <c r="K102" s="10" t="str">
        <f>+K52</f>
        <v>JUNIO</v>
      </c>
      <c r="L102" s="10"/>
      <c r="M102" s="79"/>
      <c r="N102" s="130"/>
      <c r="O102" s="130"/>
      <c r="P102" s="130"/>
      <c r="Q102" s="130"/>
      <c r="R102" s="131"/>
    </row>
    <row r="103" spans="1:21" x14ac:dyDescent="0.2">
      <c r="B103" s="104" t="s">
        <v>0</v>
      </c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6"/>
    </row>
    <row r="104" spans="1:21" ht="15.75" thickBot="1" x14ac:dyDescent="0.25">
      <c r="B104" s="35"/>
      <c r="C104" s="36" t="s">
        <v>119</v>
      </c>
      <c r="D104" s="37"/>
      <c r="E104" s="37"/>
      <c r="F104" s="38"/>
      <c r="G104" s="38"/>
      <c r="H104" s="59"/>
      <c r="I104" s="39" t="s">
        <v>120</v>
      </c>
      <c r="J104" s="39"/>
      <c r="K104" s="40">
        <v>2014</v>
      </c>
      <c r="L104" s="100"/>
      <c r="M104" s="80"/>
      <c r="N104" s="116" t="s">
        <v>0</v>
      </c>
      <c r="O104" s="116"/>
      <c r="P104" s="116"/>
      <c r="Q104" s="116"/>
      <c r="R104" s="117"/>
    </row>
    <row r="105" spans="1:21" ht="15" thickBot="1" x14ac:dyDescent="0.25">
      <c r="B105" s="140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2"/>
    </row>
    <row r="106" spans="1:21" ht="24.75" thickBot="1" x14ac:dyDescent="0.25">
      <c r="B106" s="11" t="str">
        <f t="shared" ref="B106:R106" si="17">+B55</f>
        <v>CODIFICACION PRESUPUESTAL</v>
      </c>
      <c r="C106" s="11" t="str">
        <f t="shared" si="17"/>
        <v>FUENTE</v>
      </c>
      <c r="D106" s="11" t="str">
        <f t="shared" si="17"/>
        <v>REC</v>
      </c>
      <c r="E106" s="11" t="str">
        <f t="shared" si="17"/>
        <v>DESCRIPCION</v>
      </c>
      <c r="F106" s="11" t="str">
        <f t="shared" si="17"/>
        <v>APR. VIGENTE</v>
      </c>
      <c r="G106" s="11" t="str">
        <f t="shared" si="17"/>
        <v>CDP</v>
      </c>
      <c r="H106" s="11" t="str">
        <f t="shared" si="17"/>
        <v>% CDP vs APR. VIGENTE</v>
      </c>
      <c r="I106" s="11" t="str">
        <f t="shared" si="17"/>
        <v>APR. DISPONIBLE</v>
      </c>
      <c r="J106" s="11" t="str">
        <f t="shared" si="17"/>
        <v>COMPROMISO JUNIO</v>
      </c>
      <c r="K106" s="11" t="str">
        <f t="shared" si="17"/>
        <v>COMPROMISO ACUMULADO</v>
      </c>
      <c r="L106" s="11" t="str">
        <f t="shared" si="17"/>
        <v>% COMPROMISO VS APR. VIGENTE</v>
      </c>
      <c r="M106" s="11" t="str">
        <f t="shared" si="17"/>
        <v>OBLIGACIONES JUNIO</v>
      </c>
      <c r="N106" s="11" t="str">
        <f t="shared" si="17"/>
        <v>OBLIGACION ACUMULADA</v>
      </c>
      <c r="O106" s="11" t="str">
        <f t="shared" si="17"/>
        <v>% OBLIGACION VS APR. VIGENTE</v>
      </c>
      <c r="P106" s="11" t="str">
        <f t="shared" si="17"/>
        <v>PAGOS JUNIO</v>
      </c>
      <c r="Q106" s="11" t="str">
        <f t="shared" si="17"/>
        <v>PAGOS ACUMULADOS</v>
      </c>
      <c r="R106" s="11" t="str">
        <f t="shared" si="17"/>
        <v>% PAGOS VS APR. VIGENTE</v>
      </c>
    </row>
    <row r="107" spans="1:21" s="43" customFormat="1" ht="15" thickBot="1" x14ac:dyDescent="0.25">
      <c r="A107" s="42"/>
      <c r="B107" s="11" t="s">
        <v>127</v>
      </c>
      <c r="C107" s="132"/>
      <c r="D107" s="133"/>
      <c r="E107" s="91" t="s">
        <v>128</v>
      </c>
      <c r="F107" s="45">
        <f>+F109+F108</f>
        <v>7313000</v>
      </c>
      <c r="G107" s="45">
        <f>+G109+G108</f>
        <v>7313000</v>
      </c>
      <c r="H107" s="69">
        <f>+G107/$F107</f>
        <v>1</v>
      </c>
      <c r="I107" s="45">
        <f>+I109+I108</f>
        <v>0</v>
      </c>
      <c r="J107" s="45">
        <f t="shared" ref="J107:K107" si="18">+J109+J108</f>
        <v>2038930</v>
      </c>
      <c r="K107" s="45">
        <f t="shared" si="18"/>
        <v>7313000</v>
      </c>
      <c r="L107" s="69">
        <f>+K107/$F107</f>
        <v>1</v>
      </c>
      <c r="M107" s="45">
        <f>+M109+M108</f>
        <v>7242748</v>
      </c>
      <c r="N107" s="45">
        <f>+N109+N108</f>
        <v>7283748</v>
      </c>
      <c r="O107" s="69">
        <f>+N107/$F107</f>
        <v>0.996</v>
      </c>
      <c r="P107" s="45">
        <f>+P109+P108</f>
        <v>0</v>
      </c>
      <c r="Q107" s="45">
        <f>+Q109+Q108</f>
        <v>41000</v>
      </c>
      <c r="R107" s="69">
        <f>+Q107/$F107</f>
        <v>5.6064542595378091E-3</v>
      </c>
      <c r="S107" s="1"/>
    </row>
    <row r="108" spans="1:21" s="43" customFormat="1" ht="15" thickBot="1" x14ac:dyDescent="0.25">
      <c r="A108" s="42"/>
      <c r="B108" s="12" t="s">
        <v>59</v>
      </c>
      <c r="C108" s="13" t="s">
        <v>63</v>
      </c>
      <c r="D108" s="13" t="s">
        <v>64</v>
      </c>
      <c r="E108" s="14" t="s">
        <v>60</v>
      </c>
      <c r="F108" s="15">
        <v>41000</v>
      </c>
      <c r="G108" s="15">
        <v>41000</v>
      </c>
      <c r="H108" s="68">
        <f>+G108/$F108</f>
        <v>1</v>
      </c>
      <c r="I108" s="15">
        <v>0</v>
      </c>
      <c r="J108" s="15">
        <v>0</v>
      </c>
      <c r="K108" s="15">
        <v>41000</v>
      </c>
      <c r="L108" s="68">
        <f>+K108/$F108</f>
        <v>1</v>
      </c>
      <c r="M108" s="15">
        <v>0</v>
      </c>
      <c r="N108" s="15">
        <v>41000</v>
      </c>
      <c r="O108" s="68">
        <f>+N108/$F108</f>
        <v>1</v>
      </c>
      <c r="P108" s="15">
        <v>0</v>
      </c>
      <c r="Q108" s="15">
        <v>41000</v>
      </c>
      <c r="R108" s="68">
        <f>+Q108/$F108</f>
        <v>1</v>
      </c>
      <c r="S108" s="1"/>
    </row>
    <row r="109" spans="1:21" ht="15" thickBot="1" x14ac:dyDescent="0.25">
      <c r="B109" s="12" t="s">
        <v>61</v>
      </c>
      <c r="C109" s="13" t="s">
        <v>63</v>
      </c>
      <c r="D109" s="13" t="s">
        <v>64</v>
      </c>
      <c r="E109" s="14" t="s">
        <v>62</v>
      </c>
      <c r="F109" s="15">
        <v>7272000</v>
      </c>
      <c r="G109" s="15">
        <v>7272000</v>
      </c>
      <c r="H109" s="68">
        <f>+G109/$F109</f>
        <v>1</v>
      </c>
      <c r="I109" s="15">
        <v>0</v>
      </c>
      <c r="J109" s="15">
        <v>2038930</v>
      </c>
      <c r="K109" s="15">
        <v>7272000</v>
      </c>
      <c r="L109" s="68">
        <f>+K109/$F109</f>
        <v>1</v>
      </c>
      <c r="M109" s="15">
        <v>7242748</v>
      </c>
      <c r="N109" s="15">
        <v>7242748</v>
      </c>
      <c r="O109" s="68">
        <f>+N109/$F109</f>
        <v>0.99597744774477448</v>
      </c>
      <c r="P109" s="15">
        <v>0</v>
      </c>
      <c r="Q109" s="15">
        <v>0</v>
      </c>
      <c r="R109" s="68">
        <f>+Q109/$F109</f>
        <v>0</v>
      </c>
    </row>
    <row r="110" spans="1:21" ht="15" thickBot="1" x14ac:dyDescent="0.25">
      <c r="B110" s="134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6"/>
    </row>
    <row r="111" spans="1:21" s="9" customFormat="1" ht="15" thickBot="1" x14ac:dyDescent="0.25">
      <c r="A111" s="44"/>
      <c r="B111" s="11" t="s">
        <v>125</v>
      </c>
      <c r="C111" s="132"/>
      <c r="D111" s="133"/>
      <c r="E111" s="91" t="s">
        <v>126</v>
      </c>
      <c r="F111" s="45">
        <f>SUBTOTAL(9,F112:F127)</f>
        <v>52000037</v>
      </c>
      <c r="G111" s="45">
        <f t="shared" ref="G111:N111" si="19">SUBTOTAL(9,G112:G127)</f>
        <v>46180049.060000002</v>
      </c>
      <c r="H111" s="69">
        <f>+G111/$F111</f>
        <v>0.88807723463735233</v>
      </c>
      <c r="I111" s="45">
        <f t="shared" si="19"/>
        <v>5819987.9399999995</v>
      </c>
      <c r="J111" s="45">
        <f t="shared" si="19"/>
        <v>415779.86</v>
      </c>
      <c r="K111" s="45">
        <f t="shared" si="19"/>
        <v>32047289.060000002</v>
      </c>
      <c r="L111" s="69">
        <f>+K111/$F111</f>
        <v>0.6162935818680283</v>
      </c>
      <c r="M111" s="45">
        <f t="shared" si="19"/>
        <v>415779.86</v>
      </c>
      <c r="N111" s="45">
        <f t="shared" si="19"/>
        <v>8102175.0600000005</v>
      </c>
      <c r="O111" s="69">
        <f>+N111/$F111</f>
        <v>0.15581094798067163</v>
      </c>
      <c r="P111" s="45">
        <f t="shared" ref="P111:Q111" si="20">SUBTOTAL(9,P112:P127)</f>
        <v>415779.86</v>
      </c>
      <c r="Q111" s="45">
        <f t="shared" si="20"/>
        <v>8102175.0600000005</v>
      </c>
      <c r="R111" s="69">
        <f>+Q111/$F111</f>
        <v>0.15581094798067163</v>
      </c>
      <c r="S111" s="1"/>
    </row>
    <row r="112" spans="1:21" ht="15" thickBot="1" x14ac:dyDescent="0.25">
      <c r="B112" s="12" t="s">
        <v>69</v>
      </c>
      <c r="C112" s="13" t="s">
        <v>63</v>
      </c>
      <c r="D112" s="13" t="s">
        <v>64</v>
      </c>
      <c r="E112" s="14" t="s">
        <v>70</v>
      </c>
      <c r="F112" s="15">
        <v>4016000</v>
      </c>
      <c r="G112" s="15">
        <v>4016000</v>
      </c>
      <c r="H112" s="68">
        <f>+G112/$F112</f>
        <v>1</v>
      </c>
      <c r="I112" s="15">
        <v>0</v>
      </c>
      <c r="J112" s="15">
        <v>0</v>
      </c>
      <c r="K112" s="15">
        <v>4016000</v>
      </c>
      <c r="L112" s="68">
        <f>+K112/$F112</f>
        <v>1</v>
      </c>
      <c r="M112" s="15">
        <v>0</v>
      </c>
      <c r="N112" s="15">
        <v>0</v>
      </c>
      <c r="O112" s="68">
        <f>+N112/$F112</f>
        <v>0</v>
      </c>
      <c r="P112" s="15">
        <v>0</v>
      </c>
      <c r="Q112" s="15">
        <v>0</v>
      </c>
      <c r="R112" s="68">
        <f>+Q112/$F112</f>
        <v>0</v>
      </c>
      <c r="T112" s="97"/>
      <c r="U112" s="53"/>
    </row>
    <row r="113" spans="1:21" ht="15" thickBot="1" x14ac:dyDescent="0.25">
      <c r="B113" s="12" t="s">
        <v>73</v>
      </c>
      <c r="C113" s="13" t="s">
        <v>63</v>
      </c>
      <c r="D113" s="13" t="s">
        <v>64</v>
      </c>
      <c r="E113" s="14" t="s">
        <v>74</v>
      </c>
      <c r="F113" s="15">
        <v>3012000</v>
      </c>
      <c r="G113" s="15">
        <v>3012000</v>
      </c>
      <c r="H113" s="68">
        <f t="shared" ref="H113:H128" si="21">+G113/$F113</f>
        <v>1</v>
      </c>
      <c r="I113" s="15">
        <v>0</v>
      </c>
      <c r="J113" s="15">
        <v>0</v>
      </c>
      <c r="K113" s="15">
        <v>3012000</v>
      </c>
      <c r="L113" s="68">
        <f t="shared" ref="L113:O128" si="22">+K113/$F113</f>
        <v>1</v>
      </c>
      <c r="M113" s="15">
        <v>0</v>
      </c>
      <c r="N113" s="15">
        <v>0</v>
      </c>
      <c r="O113" s="68">
        <f t="shared" si="22"/>
        <v>0</v>
      </c>
      <c r="P113" s="15">
        <v>0</v>
      </c>
      <c r="Q113" s="15">
        <v>0</v>
      </c>
      <c r="R113" s="68">
        <f t="shared" ref="R113:R128" si="23">+Q113/$F113</f>
        <v>0</v>
      </c>
      <c r="T113" s="97"/>
      <c r="U113" s="53"/>
    </row>
    <row r="114" spans="1:21" ht="15" thickBot="1" x14ac:dyDescent="0.25">
      <c r="B114" s="12" t="s">
        <v>75</v>
      </c>
      <c r="C114" s="13" t="s">
        <v>63</v>
      </c>
      <c r="D114" s="13" t="s">
        <v>64</v>
      </c>
      <c r="E114" s="14" t="s">
        <v>76</v>
      </c>
      <c r="F114" s="15">
        <v>3012000</v>
      </c>
      <c r="G114" s="15">
        <v>3012000</v>
      </c>
      <c r="H114" s="68">
        <f t="shared" si="21"/>
        <v>1</v>
      </c>
      <c r="I114" s="15">
        <v>0</v>
      </c>
      <c r="J114" s="15">
        <v>0</v>
      </c>
      <c r="K114" s="15">
        <v>3012000</v>
      </c>
      <c r="L114" s="68">
        <f t="shared" si="22"/>
        <v>1</v>
      </c>
      <c r="M114" s="15">
        <v>0</v>
      </c>
      <c r="N114" s="15">
        <v>0</v>
      </c>
      <c r="O114" s="68">
        <f t="shared" si="22"/>
        <v>0</v>
      </c>
      <c r="P114" s="15">
        <v>0</v>
      </c>
      <c r="Q114" s="15">
        <v>0</v>
      </c>
      <c r="R114" s="68">
        <f t="shared" si="23"/>
        <v>0</v>
      </c>
      <c r="T114" s="97"/>
      <c r="U114" s="53"/>
    </row>
    <row r="115" spans="1:21" ht="15" thickBot="1" x14ac:dyDescent="0.25">
      <c r="B115" s="12" t="s">
        <v>77</v>
      </c>
      <c r="C115" s="13" t="s">
        <v>63</v>
      </c>
      <c r="D115" s="13" t="s">
        <v>64</v>
      </c>
      <c r="E115" s="14" t="s">
        <v>78</v>
      </c>
      <c r="F115" s="15">
        <v>4066037.6</v>
      </c>
      <c r="G115" s="15">
        <v>4066037.6</v>
      </c>
      <c r="H115" s="68">
        <f t="shared" si="21"/>
        <v>1</v>
      </c>
      <c r="I115" s="15">
        <v>0</v>
      </c>
      <c r="J115" s="15">
        <v>93869</v>
      </c>
      <c r="K115" s="15">
        <v>3964851.6</v>
      </c>
      <c r="L115" s="68">
        <f t="shared" si="22"/>
        <v>0.97511434719639578</v>
      </c>
      <c r="M115" s="15">
        <v>93869</v>
      </c>
      <c r="N115" s="15">
        <v>1013451.6</v>
      </c>
      <c r="O115" s="68">
        <f t="shared" si="22"/>
        <v>0.24924796563612692</v>
      </c>
      <c r="P115" s="15">
        <v>93869</v>
      </c>
      <c r="Q115" s="15">
        <v>1013451.6</v>
      </c>
      <c r="R115" s="68">
        <f t="shared" si="23"/>
        <v>0.24924796563612692</v>
      </c>
      <c r="T115" s="97"/>
      <c r="U115" s="53"/>
    </row>
    <row r="116" spans="1:21" ht="15" thickBot="1" x14ac:dyDescent="0.25">
      <c r="B116" s="12" t="s">
        <v>79</v>
      </c>
      <c r="C116" s="13" t="s">
        <v>63</v>
      </c>
      <c r="D116" s="13" t="s">
        <v>64</v>
      </c>
      <c r="E116" s="14" t="s">
        <v>80</v>
      </c>
      <c r="F116" s="15">
        <v>1000000</v>
      </c>
      <c r="G116" s="15">
        <v>551589.38</v>
      </c>
      <c r="H116" s="68">
        <f t="shared" si="21"/>
        <v>0.55158938000000002</v>
      </c>
      <c r="I116" s="15">
        <v>448410.62</v>
      </c>
      <c r="J116" s="15">
        <v>721.98</v>
      </c>
      <c r="K116" s="15">
        <v>551589.38</v>
      </c>
      <c r="L116" s="68">
        <f t="shared" si="22"/>
        <v>0.55158938000000002</v>
      </c>
      <c r="M116" s="15">
        <v>721.98</v>
      </c>
      <c r="N116" s="15">
        <v>504816.38</v>
      </c>
      <c r="O116" s="68">
        <f t="shared" si="22"/>
        <v>0.50481637999999995</v>
      </c>
      <c r="P116" s="15">
        <v>721.98</v>
      </c>
      <c r="Q116" s="15">
        <v>504816.38</v>
      </c>
      <c r="R116" s="68">
        <f t="shared" si="23"/>
        <v>0.50481637999999995</v>
      </c>
      <c r="T116" s="97"/>
      <c r="U116" s="53"/>
    </row>
    <row r="117" spans="1:21" ht="15" thickBot="1" x14ac:dyDescent="0.25">
      <c r="B117" s="12" t="s">
        <v>81</v>
      </c>
      <c r="C117" s="13" t="s">
        <v>63</v>
      </c>
      <c r="D117" s="13" t="s">
        <v>64</v>
      </c>
      <c r="E117" s="14" t="s">
        <v>82</v>
      </c>
      <c r="F117" s="15">
        <v>10100200</v>
      </c>
      <c r="G117" s="15">
        <v>10100200</v>
      </c>
      <c r="H117" s="68">
        <f t="shared" si="21"/>
        <v>1</v>
      </c>
      <c r="I117" s="15">
        <v>0</v>
      </c>
      <c r="J117" s="15">
        <v>0</v>
      </c>
      <c r="K117" s="15">
        <v>10100000</v>
      </c>
      <c r="L117" s="68">
        <f t="shared" si="22"/>
        <v>0.99998019841191266</v>
      </c>
      <c r="M117" s="15">
        <v>0</v>
      </c>
      <c r="N117" s="15">
        <v>1255360</v>
      </c>
      <c r="O117" s="68">
        <f t="shared" si="22"/>
        <v>0.12429060810677016</v>
      </c>
      <c r="P117" s="15">
        <v>0</v>
      </c>
      <c r="Q117" s="15">
        <v>1255360</v>
      </c>
      <c r="R117" s="68">
        <f t="shared" si="23"/>
        <v>0.12429060810677016</v>
      </c>
      <c r="T117" s="97"/>
      <c r="U117" s="53"/>
    </row>
    <row r="118" spans="1:21" ht="15" thickBot="1" x14ac:dyDescent="0.25">
      <c r="B118" s="12" t="s">
        <v>85</v>
      </c>
      <c r="C118" s="13" t="s">
        <v>63</v>
      </c>
      <c r="D118" s="13" t="s">
        <v>64</v>
      </c>
      <c r="E118" s="14" t="s">
        <v>86</v>
      </c>
      <c r="F118" s="15">
        <v>6131</v>
      </c>
      <c r="G118" s="15">
        <v>400</v>
      </c>
      <c r="H118" s="68">
        <f t="shared" si="21"/>
        <v>6.5242211710977008E-2</v>
      </c>
      <c r="I118" s="15">
        <v>5731</v>
      </c>
      <c r="J118" s="15">
        <v>0</v>
      </c>
      <c r="K118" s="15">
        <v>0</v>
      </c>
      <c r="L118" s="68">
        <f t="shared" si="22"/>
        <v>0</v>
      </c>
      <c r="M118" s="15">
        <v>0</v>
      </c>
      <c r="N118" s="15">
        <v>0</v>
      </c>
      <c r="O118" s="68">
        <f t="shared" si="22"/>
        <v>0</v>
      </c>
      <c r="P118" s="15">
        <v>0</v>
      </c>
      <c r="Q118" s="15">
        <v>0</v>
      </c>
      <c r="R118" s="68">
        <f t="shared" si="23"/>
        <v>0</v>
      </c>
      <c r="T118" s="97"/>
      <c r="U118" s="53"/>
    </row>
    <row r="119" spans="1:21" ht="15" thickBot="1" x14ac:dyDescent="0.25">
      <c r="B119" s="12" t="s">
        <v>87</v>
      </c>
      <c r="C119" s="13" t="s">
        <v>63</v>
      </c>
      <c r="D119" s="13" t="s">
        <v>64</v>
      </c>
      <c r="E119" s="14" t="s">
        <v>88</v>
      </c>
      <c r="F119" s="15">
        <v>4514854.4000000004</v>
      </c>
      <c r="G119" s="15">
        <v>1647008.08</v>
      </c>
      <c r="H119" s="68">
        <f t="shared" si="21"/>
        <v>0.36479760676224687</v>
      </c>
      <c r="I119" s="15">
        <v>2867846.32</v>
      </c>
      <c r="J119" s="15">
        <v>76188.88</v>
      </c>
      <c r="K119" s="15">
        <v>1647008.08</v>
      </c>
      <c r="L119" s="68">
        <f t="shared" si="22"/>
        <v>0.36479760676224687</v>
      </c>
      <c r="M119" s="15">
        <v>76188.88</v>
      </c>
      <c r="N119" s="15">
        <v>1627008.08</v>
      </c>
      <c r="O119" s="68">
        <f t="shared" si="22"/>
        <v>0.36036778506079842</v>
      </c>
      <c r="P119" s="15">
        <v>76188.88</v>
      </c>
      <c r="Q119" s="15">
        <v>1627008.08</v>
      </c>
      <c r="R119" s="68">
        <f t="shared" si="23"/>
        <v>0.36036778506079842</v>
      </c>
      <c r="T119" s="97"/>
      <c r="U119" s="53"/>
    </row>
    <row r="120" spans="1:21" ht="15" thickBot="1" x14ac:dyDescent="0.25">
      <c r="B120" s="12" t="s">
        <v>91</v>
      </c>
      <c r="C120" s="13" t="s">
        <v>63</v>
      </c>
      <c r="D120" s="13" t="s">
        <v>64</v>
      </c>
      <c r="E120" s="14" t="s">
        <v>92</v>
      </c>
      <c r="F120" s="15">
        <v>4612407</v>
      </c>
      <c r="G120" s="15">
        <v>4612407</v>
      </c>
      <c r="H120" s="68">
        <f t="shared" si="21"/>
        <v>1</v>
      </c>
      <c r="I120" s="15">
        <v>0</v>
      </c>
      <c r="J120" s="15">
        <v>0</v>
      </c>
      <c r="K120" s="15">
        <v>18450</v>
      </c>
      <c r="L120" s="68">
        <f t="shared" si="22"/>
        <v>4.0000806520326592E-3</v>
      </c>
      <c r="M120" s="15">
        <v>0</v>
      </c>
      <c r="N120" s="15">
        <v>0</v>
      </c>
      <c r="O120" s="68">
        <f t="shared" si="22"/>
        <v>0</v>
      </c>
      <c r="P120" s="15">
        <v>0</v>
      </c>
      <c r="Q120" s="15">
        <v>0</v>
      </c>
      <c r="R120" s="68">
        <f t="shared" si="23"/>
        <v>0</v>
      </c>
      <c r="T120" s="97"/>
      <c r="U120" s="53"/>
    </row>
    <row r="121" spans="1:21" ht="15" thickBot="1" x14ac:dyDescent="0.25">
      <c r="B121" s="12" t="s">
        <v>93</v>
      </c>
      <c r="C121" s="13" t="s">
        <v>63</v>
      </c>
      <c r="D121" s="13" t="s">
        <v>64</v>
      </c>
      <c r="E121" s="14" t="s">
        <v>94</v>
      </c>
      <c r="F121" s="15">
        <v>5000000</v>
      </c>
      <c r="G121" s="15">
        <v>5000000</v>
      </c>
      <c r="H121" s="68">
        <f t="shared" si="21"/>
        <v>1</v>
      </c>
      <c r="I121" s="15">
        <v>0</v>
      </c>
      <c r="J121" s="15">
        <v>0</v>
      </c>
      <c r="K121" s="15">
        <v>1821230</v>
      </c>
      <c r="L121" s="68">
        <f t="shared" si="22"/>
        <v>0.36424600000000001</v>
      </c>
      <c r="M121" s="15">
        <v>0</v>
      </c>
      <c r="N121" s="15">
        <v>1801230</v>
      </c>
      <c r="O121" s="68">
        <f t="shared" si="22"/>
        <v>0.36024600000000001</v>
      </c>
      <c r="P121" s="15">
        <v>0</v>
      </c>
      <c r="Q121" s="15">
        <v>1801230</v>
      </c>
      <c r="R121" s="68">
        <f t="shared" si="23"/>
        <v>0.36024600000000001</v>
      </c>
      <c r="T121" s="97"/>
      <c r="U121" s="53"/>
    </row>
    <row r="122" spans="1:21" ht="15" thickBot="1" x14ac:dyDescent="0.25">
      <c r="B122" s="12" t="s">
        <v>95</v>
      </c>
      <c r="C122" s="13" t="s">
        <v>63</v>
      </c>
      <c r="D122" s="13" t="s">
        <v>64</v>
      </c>
      <c r="E122" s="14" t="s">
        <v>96</v>
      </c>
      <c r="F122" s="15">
        <v>2712407</v>
      </c>
      <c r="G122" s="15">
        <v>2712407</v>
      </c>
      <c r="H122" s="68">
        <f t="shared" si="21"/>
        <v>1</v>
      </c>
      <c r="I122" s="15">
        <v>0</v>
      </c>
      <c r="J122" s="15">
        <v>0</v>
      </c>
      <c r="K122" s="15">
        <v>10850</v>
      </c>
      <c r="L122" s="68">
        <f t="shared" si="22"/>
        <v>4.0001371475593449E-3</v>
      </c>
      <c r="M122" s="15">
        <v>0</v>
      </c>
      <c r="N122" s="15">
        <v>0</v>
      </c>
      <c r="O122" s="68">
        <f t="shared" si="22"/>
        <v>0</v>
      </c>
      <c r="P122" s="15">
        <v>0</v>
      </c>
      <c r="Q122" s="15">
        <v>0</v>
      </c>
      <c r="R122" s="68">
        <f t="shared" si="23"/>
        <v>0</v>
      </c>
      <c r="T122" s="97"/>
      <c r="U122" s="53"/>
    </row>
    <row r="123" spans="1:21" ht="15" thickBot="1" x14ac:dyDescent="0.25">
      <c r="B123" s="12" t="s">
        <v>97</v>
      </c>
      <c r="C123" s="13" t="s">
        <v>63</v>
      </c>
      <c r="D123" s="13" t="s">
        <v>64</v>
      </c>
      <c r="E123" s="14" t="s">
        <v>98</v>
      </c>
      <c r="F123" s="15">
        <v>2589691</v>
      </c>
      <c r="G123" s="15">
        <v>2589691</v>
      </c>
      <c r="H123" s="68">
        <f t="shared" si="21"/>
        <v>1</v>
      </c>
      <c r="I123" s="15">
        <v>0</v>
      </c>
      <c r="J123" s="15">
        <v>0</v>
      </c>
      <c r="K123" s="15">
        <v>10359</v>
      </c>
      <c r="L123" s="68">
        <f t="shared" si="22"/>
        <v>4.0000911305634532E-3</v>
      </c>
      <c r="M123" s="15">
        <v>0</v>
      </c>
      <c r="N123" s="15">
        <v>0</v>
      </c>
      <c r="O123" s="68">
        <f t="shared" si="22"/>
        <v>0</v>
      </c>
      <c r="P123" s="15">
        <v>0</v>
      </c>
      <c r="Q123" s="15">
        <v>0</v>
      </c>
      <c r="R123" s="68">
        <f t="shared" si="23"/>
        <v>0</v>
      </c>
      <c r="T123" s="97"/>
      <c r="U123" s="53"/>
    </row>
    <row r="124" spans="1:21" ht="15" thickBot="1" x14ac:dyDescent="0.25">
      <c r="B124" s="12" t="s">
        <v>103</v>
      </c>
      <c r="C124" s="13" t="s">
        <v>63</v>
      </c>
      <c r="D124" s="13" t="s">
        <v>64</v>
      </c>
      <c r="E124" s="14" t="s">
        <v>104</v>
      </c>
      <c r="F124" s="15">
        <v>1410309</v>
      </c>
      <c r="G124" s="15">
        <v>1410309</v>
      </c>
      <c r="H124" s="68">
        <f t="shared" si="21"/>
        <v>1</v>
      </c>
      <c r="I124" s="15">
        <v>0</v>
      </c>
      <c r="J124" s="15">
        <v>0</v>
      </c>
      <c r="K124" s="15">
        <v>1410309</v>
      </c>
      <c r="L124" s="68">
        <f t="shared" si="22"/>
        <v>1</v>
      </c>
      <c r="M124" s="15">
        <v>0</v>
      </c>
      <c r="N124" s="15">
        <v>1410309</v>
      </c>
      <c r="O124" s="68">
        <f t="shared" si="22"/>
        <v>1</v>
      </c>
      <c r="P124" s="15">
        <v>0</v>
      </c>
      <c r="Q124" s="15">
        <v>1410309</v>
      </c>
      <c r="R124" s="68">
        <f t="shared" si="23"/>
        <v>1</v>
      </c>
      <c r="T124" s="97"/>
      <c r="U124" s="53"/>
    </row>
    <row r="125" spans="1:21" ht="15" thickBot="1" x14ac:dyDescent="0.25">
      <c r="B125" s="12" t="s">
        <v>105</v>
      </c>
      <c r="C125" s="13" t="s">
        <v>63</v>
      </c>
      <c r="D125" s="13" t="s">
        <v>64</v>
      </c>
      <c r="E125" s="14" t="s">
        <v>106</v>
      </c>
      <c r="F125" s="15">
        <v>2948000</v>
      </c>
      <c r="G125" s="15">
        <v>2948000</v>
      </c>
      <c r="H125" s="68">
        <f t="shared" si="21"/>
        <v>1</v>
      </c>
      <c r="I125" s="15">
        <v>0</v>
      </c>
      <c r="J125" s="15">
        <v>0</v>
      </c>
      <c r="K125" s="15">
        <v>1976642</v>
      </c>
      <c r="L125" s="68">
        <f t="shared" si="22"/>
        <v>0.67050271370420622</v>
      </c>
      <c r="M125" s="15">
        <v>0</v>
      </c>
      <c r="N125" s="15">
        <v>0</v>
      </c>
      <c r="O125" s="68">
        <f t="shared" si="22"/>
        <v>0</v>
      </c>
      <c r="P125" s="15">
        <v>0</v>
      </c>
      <c r="Q125" s="15">
        <v>0</v>
      </c>
      <c r="R125" s="68">
        <f t="shared" si="23"/>
        <v>0</v>
      </c>
      <c r="T125" s="97"/>
      <c r="U125" s="53"/>
    </row>
    <row r="126" spans="1:21" ht="15" thickBot="1" x14ac:dyDescent="0.25">
      <c r="B126" s="12" t="s">
        <v>111</v>
      </c>
      <c r="C126" s="13" t="s">
        <v>63</v>
      </c>
      <c r="D126" s="13" t="s">
        <v>64</v>
      </c>
      <c r="E126" s="14" t="s">
        <v>112</v>
      </c>
      <c r="F126" s="15">
        <v>1500000</v>
      </c>
      <c r="G126" s="15">
        <v>496000</v>
      </c>
      <c r="H126" s="68">
        <f t="shared" si="21"/>
        <v>0.33066666666666666</v>
      </c>
      <c r="I126" s="15">
        <v>1004000</v>
      </c>
      <c r="J126" s="15">
        <v>245000</v>
      </c>
      <c r="K126" s="15">
        <v>490000</v>
      </c>
      <c r="L126" s="68">
        <f t="shared" si="22"/>
        <v>0.32666666666666666</v>
      </c>
      <c r="M126" s="15">
        <v>245000</v>
      </c>
      <c r="N126" s="15">
        <v>490000</v>
      </c>
      <c r="O126" s="68">
        <f t="shared" si="22"/>
        <v>0.32666666666666666</v>
      </c>
      <c r="P126" s="15">
        <v>245000</v>
      </c>
      <c r="Q126" s="15">
        <v>490000</v>
      </c>
      <c r="R126" s="68">
        <f t="shared" si="23"/>
        <v>0.32666666666666666</v>
      </c>
      <c r="T126" s="97"/>
      <c r="U126" s="53"/>
    </row>
    <row r="127" spans="1:21" ht="15" thickBot="1" x14ac:dyDescent="0.25">
      <c r="B127" s="12" t="s">
        <v>113</v>
      </c>
      <c r="C127" s="13" t="s">
        <v>63</v>
      </c>
      <c r="D127" s="13" t="s">
        <v>64</v>
      </c>
      <c r="E127" s="14" t="s">
        <v>114</v>
      </c>
      <c r="F127" s="15">
        <v>1500000</v>
      </c>
      <c r="G127" s="15">
        <v>6000</v>
      </c>
      <c r="H127" s="68">
        <f t="shared" si="21"/>
        <v>4.0000000000000001E-3</v>
      </c>
      <c r="I127" s="15">
        <v>1494000</v>
      </c>
      <c r="J127" s="15">
        <v>0</v>
      </c>
      <c r="K127" s="15">
        <v>6000</v>
      </c>
      <c r="L127" s="68">
        <f t="shared" si="22"/>
        <v>4.0000000000000001E-3</v>
      </c>
      <c r="M127" s="15">
        <v>0</v>
      </c>
      <c r="N127" s="15">
        <v>0</v>
      </c>
      <c r="O127" s="68">
        <f t="shared" si="22"/>
        <v>0</v>
      </c>
      <c r="P127" s="15">
        <v>0</v>
      </c>
      <c r="Q127" s="15">
        <v>0</v>
      </c>
      <c r="R127" s="68">
        <f t="shared" si="23"/>
        <v>0</v>
      </c>
      <c r="T127" s="97"/>
      <c r="U127" s="53"/>
    </row>
    <row r="128" spans="1:21" s="9" customFormat="1" ht="15" thickBot="1" x14ac:dyDescent="0.25">
      <c r="A128" s="44"/>
      <c r="B128" s="137" t="s">
        <v>122</v>
      </c>
      <c r="C128" s="138"/>
      <c r="D128" s="138"/>
      <c r="E128" s="139"/>
      <c r="F128" s="45">
        <f>+F111+F107</f>
        <v>59313037</v>
      </c>
      <c r="G128" s="45">
        <f t="shared" ref="G128:N128" si="24">+G111+G107</f>
        <v>53493049.060000002</v>
      </c>
      <c r="H128" s="69">
        <f t="shared" si="21"/>
        <v>0.90187675030027548</v>
      </c>
      <c r="I128" s="45">
        <f t="shared" si="24"/>
        <v>5819987.9399999995</v>
      </c>
      <c r="J128" s="45">
        <f t="shared" si="24"/>
        <v>2454709.86</v>
      </c>
      <c r="K128" s="45">
        <f t="shared" si="24"/>
        <v>39360289.060000002</v>
      </c>
      <c r="L128" s="69">
        <f t="shared" si="22"/>
        <v>0.66360265888930969</v>
      </c>
      <c r="M128" s="45">
        <f t="shared" si="24"/>
        <v>7658527.8600000003</v>
      </c>
      <c r="N128" s="45">
        <f t="shared" si="24"/>
        <v>15385923.060000001</v>
      </c>
      <c r="O128" s="69">
        <f t="shared" si="22"/>
        <v>0.2594020444442931</v>
      </c>
      <c r="P128" s="45">
        <f t="shared" ref="P128:Q128" si="25">+P111+P107</f>
        <v>415779.86</v>
      </c>
      <c r="Q128" s="45">
        <f t="shared" si="25"/>
        <v>8143175.0600000005</v>
      </c>
      <c r="R128" s="69">
        <f t="shared" si="23"/>
        <v>0.1372914871986744</v>
      </c>
      <c r="S128" s="1"/>
    </row>
    <row r="129" spans="1:19" s="9" customFormat="1" x14ac:dyDescent="0.2">
      <c r="A129" s="44"/>
      <c r="B129" s="27"/>
      <c r="C129" s="28"/>
      <c r="D129" s="28"/>
      <c r="E129" s="28"/>
      <c r="F129" s="29"/>
      <c r="G129" s="29"/>
      <c r="H129" s="60"/>
      <c r="I129" s="29"/>
      <c r="J129" s="29"/>
      <c r="K129" s="29"/>
      <c r="L129" s="29"/>
      <c r="M129" s="82"/>
      <c r="N129" s="29"/>
      <c r="O129" s="29"/>
      <c r="P129" s="29"/>
      <c r="Q129" s="29"/>
      <c r="R129" s="30"/>
      <c r="S129" s="1"/>
    </row>
    <row r="130" spans="1:19" s="9" customFormat="1" x14ac:dyDescent="0.2">
      <c r="A130" s="44"/>
      <c r="B130" s="31"/>
      <c r="C130" s="32"/>
      <c r="D130" s="32"/>
      <c r="E130" s="32"/>
      <c r="F130" s="33"/>
      <c r="G130" s="33"/>
      <c r="H130" s="61"/>
      <c r="I130" s="33"/>
      <c r="J130" s="33"/>
      <c r="K130" s="33"/>
      <c r="L130" s="33"/>
      <c r="M130" s="83"/>
      <c r="N130" s="33"/>
      <c r="O130" s="33"/>
      <c r="P130" s="33"/>
      <c r="Q130" s="33"/>
      <c r="R130" s="34"/>
      <c r="S130" s="1"/>
    </row>
    <row r="131" spans="1:19" s="9" customFormat="1" x14ac:dyDescent="0.2">
      <c r="A131" s="44"/>
      <c r="B131" s="122" t="str">
        <f>+B87</f>
        <v>JIMMY GARCIA GOMEZ</v>
      </c>
      <c r="C131" s="123"/>
      <c r="D131" s="123"/>
      <c r="E131" s="123"/>
      <c r="F131" s="17"/>
      <c r="G131" s="75" t="s">
        <v>124</v>
      </c>
      <c r="H131" s="75"/>
      <c r="I131" s="75"/>
      <c r="J131" s="75"/>
      <c r="K131" s="123" t="s">
        <v>159</v>
      </c>
      <c r="L131" s="123"/>
      <c r="M131" s="84"/>
      <c r="N131" s="75"/>
      <c r="O131" s="75"/>
      <c r="P131" s="75"/>
      <c r="Q131" s="75"/>
      <c r="R131" s="76"/>
      <c r="S131" s="1"/>
    </row>
    <row r="132" spans="1:19" s="9" customFormat="1" ht="15" x14ac:dyDescent="0.2">
      <c r="A132" s="44"/>
      <c r="B132" s="24" t="str">
        <f>+B88</f>
        <v xml:space="preserve">Secretario General </v>
      </c>
      <c r="C132" s="25"/>
      <c r="D132" s="25"/>
      <c r="E132" s="25"/>
      <c r="F132" s="25"/>
      <c r="G132" s="25" t="s">
        <v>123</v>
      </c>
      <c r="H132" s="25"/>
      <c r="I132" s="25"/>
      <c r="J132" s="25"/>
      <c r="K132" s="124" t="s">
        <v>160</v>
      </c>
      <c r="L132" s="124"/>
      <c r="M132" s="85"/>
      <c r="N132" s="25"/>
      <c r="O132" s="25"/>
      <c r="P132" s="88"/>
      <c r="Q132" s="25"/>
      <c r="R132" s="77"/>
      <c r="S132" s="1"/>
    </row>
    <row r="133" spans="1:19" s="9" customFormat="1" ht="15" x14ac:dyDescent="0.25">
      <c r="A133" s="44"/>
      <c r="B133" s="125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7"/>
      <c r="S133" s="1"/>
    </row>
    <row r="134" spans="1:19" s="9" customFormat="1" ht="15.75" thickBot="1" x14ac:dyDescent="0.3">
      <c r="A134" s="44"/>
      <c r="B134" s="18" t="s">
        <v>165</v>
      </c>
      <c r="C134" s="19"/>
      <c r="D134" s="20"/>
      <c r="E134" s="20"/>
      <c r="F134" s="20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9"/>
      <c r="S134" s="1"/>
    </row>
    <row r="135" spans="1:19" s="9" customFormat="1" ht="15" x14ac:dyDescent="0.25">
      <c r="A135" s="44"/>
      <c r="B135" s="21"/>
      <c r="C135" s="22"/>
      <c r="D135" s="16"/>
      <c r="E135" s="16"/>
      <c r="F135" s="16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1"/>
    </row>
    <row r="136" spans="1:19" s="9" customFormat="1" ht="15" x14ac:dyDescent="0.25">
      <c r="A136" s="44"/>
      <c r="B136" s="21"/>
      <c r="C136" s="22"/>
      <c r="D136" s="16"/>
      <c r="E136" s="16"/>
      <c r="F136" s="16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1"/>
    </row>
    <row r="137" spans="1:19" s="9" customFormat="1" ht="15" x14ac:dyDescent="0.25">
      <c r="A137" s="44"/>
      <c r="B137" s="21"/>
      <c r="C137" s="22"/>
      <c r="D137" s="16"/>
      <c r="E137" s="16"/>
      <c r="F137" s="16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1"/>
    </row>
    <row r="138" spans="1:19" s="9" customFormat="1" ht="15" x14ac:dyDescent="0.25">
      <c r="A138" s="44"/>
      <c r="B138" s="21"/>
      <c r="C138" s="22"/>
      <c r="D138" s="16"/>
      <c r="E138" s="16"/>
      <c r="F138" s="16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1"/>
    </row>
    <row r="139" spans="1:19" s="9" customFormat="1" ht="15" x14ac:dyDescent="0.25">
      <c r="A139" s="44"/>
      <c r="B139" s="21"/>
      <c r="C139" s="22"/>
      <c r="D139" s="16"/>
      <c r="E139" s="16"/>
      <c r="F139" s="16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1"/>
    </row>
    <row r="140" spans="1:19" s="9" customFormat="1" ht="15" x14ac:dyDescent="0.25">
      <c r="A140" s="44"/>
      <c r="B140" s="21"/>
      <c r="C140" s="22"/>
      <c r="D140" s="16"/>
      <c r="E140" s="16"/>
      <c r="F140" s="16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1"/>
    </row>
    <row r="141" spans="1:19" s="9" customFormat="1" ht="15" x14ac:dyDescent="0.25">
      <c r="A141" s="44"/>
      <c r="B141" s="21"/>
      <c r="C141" s="22"/>
      <c r="D141" s="16"/>
      <c r="E141" s="16"/>
      <c r="F141" s="16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1"/>
    </row>
    <row r="142" spans="1:19" s="9" customFormat="1" ht="15" x14ac:dyDescent="0.25">
      <c r="A142" s="44"/>
      <c r="B142" s="21"/>
      <c r="C142" s="22"/>
      <c r="D142" s="16"/>
      <c r="E142" s="16"/>
      <c r="F142" s="16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1"/>
    </row>
    <row r="143" spans="1:19" s="9" customFormat="1" ht="15" x14ac:dyDescent="0.25">
      <c r="A143" s="44"/>
      <c r="B143" s="21"/>
      <c r="C143" s="22"/>
      <c r="D143" s="16"/>
      <c r="E143" s="16"/>
      <c r="F143" s="16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1"/>
    </row>
    <row r="144" spans="1:19" s="9" customFormat="1" ht="15" x14ac:dyDescent="0.25">
      <c r="A144" s="44"/>
      <c r="B144" s="21"/>
      <c r="C144" s="22"/>
      <c r="D144" s="16"/>
      <c r="E144" s="16"/>
      <c r="F144" s="16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1"/>
    </row>
    <row r="145" spans="1:21" s="9" customFormat="1" ht="15.75" thickBot="1" x14ac:dyDescent="0.3">
      <c r="A145" s="44"/>
      <c r="B145" s="21"/>
      <c r="C145" s="22"/>
      <c r="D145" s="16"/>
      <c r="E145" s="16"/>
      <c r="F145" s="16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1"/>
    </row>
    <row r="146" spans="1:21" s="9" customFormat="1" ht="18" x14ac:dyDescent="0.25">
      <c r="A146" s="44"/>
      <c r="B146" s="146" t="s">
        <v>116</v>
      </c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8"/>
      <c r="S146" s="1"/>
    </row>
    <row r="147" spans="1:21" s="9" customFormat="1" ht="18" x14ac:dyDescent="0.25">
      <c r="A147" s="44"/>
      <c r="B147" s="110" t="s">
        <v>117</v>
      </c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2"/>
      <c r="S147" s="1"/>
    </row>
    <row r="148" spans="1:21" s="9" customFormat="1" ht="15" x14ac:dyDescent="0.2">
      <c r="A148" s="44"/>
      <c r="B148" s="5"/>
      <c r="C148" s="7" t="s">
        <v>118</v>
      </c>
      <c r="D148" s="6"/>
      <c r="E148" s="6"/>
      <c r="F148" s="8"/>
      <c r="G148" s="8"/>
      <c r="H148" s="58"/>
      <c r="I148" s="9" t="s">
        <v>121</v>
      </c>
      <c r="K148" s="10" t="str">
        <f>+K102</f>
        <v>JUNIO</v>
      </c>
      <c r="L148" s="10"/>
      <c r="M148" s="79"/>
      <c r="N148" s="130"/>
      <c r="O148" s="130"/>
      <c r="P148" s="130"/>
      <c r="Q148" s="130"/>
      <c r="R148" s="131"/>
      <c r="S148" s="1"/>
    </row>
    <row r="149" spans="1:21" s="9" customFormat="1" ht="15.75" thickBot="1" x14ac:dyDescent="0.25">
      <c r="A149" s="44"/>
      <c r="B149" s="35"/>
      <c r="C149" s="36" t="s">
        <v>119</v>
      </c>
      <c r="D149" s="37"/>
      <c r="E149" s="37"/>
      <c r="F149" s="38"/>
      <c r="G149" s="38"/>
      <c r="H149" s="59"/>
      <c r="I149" s="39" t="s">
        <v>120</v>
      </c>
      <c r="J149" s="39"/>
      <c r="K149" s="40">
        <v>2014</v>
      </c>
      <c r="L149" s="40"/>
      <c r="M149" s="80"/>
      <c r="N149" s="116" t="s">
        <v>0</v>
      </c>
      <c r="O149" s="116"/>
      <c r="P149" s="116"/>
      <c r="Q149" s="116"/>
      <c r="R149" s="117"/>
      <c r="S149" s="1"/>
    </row>
    <row r="150" spans="1:21" s="9" customFormat="1" ht="15" thickBot="1" x14ac:dyDescent="0.25">
      <c r="A150" s="44"/>
      <c r="B150" s="143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5"/>
      <c r="S150" s="1"/>
    </row>
    <row r="151" spans="1:21" s="9" customFormat="1" ht="24.75" thickBot="1" x14ac:dyDescent="0.25">
      <c r="A151" s="44"/>
      <c r="B151" s="11" t="str">
        <f t="shared" ref="B151:R151" si="26">+B106</f>
        <v>CODIFICACION PRESUPUESTAL</v>
      </c>
      <c r="C151" s="11" t="str">
        <f t="shared" si="26"/>
        <v>FUENTE</v>
      </c>
      <c r="D151" s="11" t="str">
        <f t="shared" si="26"/>
        <v>REC</v>
      </c>
      <c r="E151" s="11" t="str">
        <f t="shared" si="26"/>
        <v>DESCRIPCION</v>
      </c>
      <c r="F151" s="11" t="str">
        <f t="shared" si="26"/>
        <v>APR. VIGENTE</v>
      </c>
      <c r="G151" s="11" t="str">
        <f t="shared" si="26"/>
        <v>CDP</v>
      </c>
      <c r="H151" s="11" t="str">
        <f t="shared" si="26"/>
        <v>% CDP vs APR. VIGENTE</v>
      </c>
      <c r="I151" s="11" t="str">
        <f t="shared" si="26"/>
        <v>APR. DISPONIBLE</v>
      </c>
      <c r="J151" s="11" t="str">
        <f t="shared" si="26"/>
        <v>COMPROMISO JUNIO</v>
      </c>
      <c r="K151" s="11" t="str">
        <f t="shared" si="26"/>
        <v>COMPROMISO ACUMULADO</v>
      </c>
      <c r="L151" s="11" t="str">
        <f t="shared" si="26"/>
        <v>% COMPROMISO VS APR. VIGENTE</v>
      </c>
      <c r="M151" s="11" t="str">
        <f t="shared" si="26"/>
        <v>OBLIGACIONES JUNIO</v>
      </c>
      <c r="N151" s="11" t="str">
        <f t="shared" si="26"/>
        <v>OBLIGACION ACUMULADA</v>
      </c>
      <c r="O151" s="11" t="str">
        <f t="shared" si="26"/>
        <v>% OBLIGACION VS APR. VIGENTE</v>
      </c>
      <c r="P151" s="11" t="str">
        <f t="shared" si="26"/>
        <v>PAGOS JUNIO</v>
      </c>
      <c r="Q151" s="11" t="str">
        <f t="shared" si="26"/>
        <v>PAGOS ACUMULADOS</v>
      </c>
      <c r="R151" s="11" t="str">
        <f t="shared" si="26"/>
        <v>% PAGOS VS APR. VIGENTE</v>
      </c>
      <c r="S151" s="1"/>
    </row>
    <row r="152" spans="1:21" ht="15" thickBot="1" x14ac:dyDescent="0.25">
      <c r="B152" s="11" t="s">
        <v>137</v>
      </c>
      <c r="C152" s="132"/>
      <c r="D152" s="133"/>
      <c r="E152" s="91" t="s">
        <v>136</v>
      </c>
      <c r="F152" s="45">
        <f>SUM(F153:F155)</f>
        <v>40603760</v>
      </c>
      <c r="G152" s="45">
        <f t="shared" ref="G152:N152" si="27">SUM(G153:G155)</f>
        <v>11681025</v>
      </c>
      <c r="H152" s="71">
        <f>+G152/$F152</f>
        <v>0.28768333277509273</v>
      </c>
      <c r="I152" s="45">
        <f t="shared" si="27"/>
        <v>28922735</v>
      </c>
      <c r="J152" s="45">
        <f t="shared" si="27"/>
        <v>0</v>
      </c>
      <c r="K152" s="45">
        <f t="shared" si="27"/>
        <v>756598</v>
      </c>
      <c r="L152" s="71">
        <f>+K152/$F152</f>
        <v>1.863369303729507E-2</v>
      </c>
      <c r="M152" s="45">
        <f t="shared" si="27"/>
        <v>0</v>
      </c>
      <c r="N152" s="45">
        <f t="shared" si="27"/>
        <v>756598</v>
      </c>
      <c r="O152" s="71">
        <f>+N152/$F152</f>
        <v>1.863369303729507E-2</v>
      </c>
      <c r="P152" s="45">
        <f t="shared" ref="P152:Q152" si="28">SUM(P153:P155)</f>
        <v>316311</v>
      </c>
      <c r="Q152" s="45">
        <f t="shared" si="28"/>
        <v>756598</v>
      </c>
      <c r="R152" s="71">
        <f>+Q152/$F152</f>
        <v>1.863369303729507E-2</v>
      </c>
    </row>
    <row r="153" spans="1:21" ht="15" thickBot="1" x14ac:dyDescent="0.25">
      <c r="B153" s="12" t="s">
        <v>129</v>
      </c>
      <c r="C153" s="13" t="s">
        <v>8</v>
      </c>
      <c r="D153" s="13" t="s">
        <v>130</v>
      </c>
      <c r="E153" s="14" t="s">
        <v>131</v>
      </c>
      <c r="F153" s="15">
        <v>7068195</v>
      </c>
      <c r="G153" s="15">
        <v>0</v>
      </c>
      <c r="H153" s="72">
        <f t="shared" ref="H153:H157" si="29">+G153/$F153</f>
        <v>0</v>
      </c>
      <c r="I153" s="15">
        <v>7068195</v>
      </c>
      <c r="J153" s="15">
        <v>0</v>
      </c>
      <c r="K153" s="15">
        <v>0</v>
      </c>
      <c r="L153" s="72">
        <f t="shared" ref="L153:O155" si="30">+K153/$F153</f>
        <v>0</v>
      </c>
      <c r="M153" s="15">
        <v>0</v>
      </c>
      <c r="N153" s="15">
        <v>0</v>
      </c>
      <c r="O153" s="72">
        <f t="shared" si="30"/>
        <v>0</v>
      </c>
      <c r="P153" s="15">
        <v>0</v>
      </c>
      <c r="Q153" s="15">
        <v>0</v>
      </c>
      <c r="R153" s="72">
        <f t="shared" ref="R153:R155" si="31">+Q153/$F153</f>
        <v>0</v>
      </c>
      <c r="U153" s="53"/>
    </row>
    <row r="154" spans="1:21" ht="15" thickBot="1" x14ac:dyDescent="0.25">
      <c r="B154" s="12" t="s">
        <v>132</v>
      </c>
      <c r="C154" s="13" t="s">
        <v>8</v>
      </c>
      <c r="D154" s="13" t="s">
        <v>9</v>
      </c>
      <c r="E154" s="14" t="s">
        <v>133</v>
      </c>
      <c r="F154" s="15">
        <v>11681025</v>
      </c>
      <c r="G154" s="15">
        <v>11681025</v>
      </c>
      <c r="H154" s="72">
        <f t="shared" si="29"/>
        <v>1</v>
      </c>
      <c r="I154" s="15">
        <v>0</v>
      </c>
      <c r="J154" s="15">
        <v>0</v>
      </c>
      <c r="K154" s="15">
        <v>756598</v>
      </c>
      <c r="L154" s="72">
        <f t="shared" si="30"/>
        <v>6.4771541880956504E-2</v>
      </c>
      <c r="M154" s="15">
        <v>0</v>
      </c>
      <c r="N154" s="15">
        <v>756598</v>
      </c>
      <c r="O154" s="72">
        <f t="shared" si="30"/>
        <v>6.4771541880956504E-2</v>
      </c>
      <c r="P154" s="15">
        <v>316311</v>
      </c>
      <c r="Q154" s="15">
        <v>756598</v>
      </c>
      <c r="R154" s="72">
        <f t="shared" si="31"/>
        <v>6.4771541880956504E-2</v>
      </c>
      <c r="U154" s="53"/>
    </row>
    <row r="155" spans="1:21" ht="15" thickBot="1" x14ac:dyDescent="0.25">
      <c r="B155" s="12" t="s">
        <v>134</v>
      </c>
      <c r="C155" s="13" t="s">
        <v>8</v>
      </c>
      <c r="D155" s="13" t="s">
        <v>9</v>
      </c>
      <c r="E155" s="14" t="s">
        <v>135</v>
      </c>
      <c r="F155" s="15">
        <v>21854540</v>
      </c>
      <c r="G155" s="15">
        <v>0</v>
      </c>
      <c r="H155" s="72">
        <f t="shared" si="29"/>
        <v>0</v>
      </c>
      <c r="I155" s="15">
        <v>21854540</v>
      </c>
      <c r="J155" s="15">
        <v>0</v>
      </c>
      <c r="K155" s="15">
        <v>0</v>
      </c>
      <c r="L155" s="72">
        <f t="shared" si="30"/>
        <v>0</v>
      </c>
      <c r="M155" s="15">
        <v>0</v>
      </c>
      <c r="N155" s="15">
        <v>0</v>
      </c>
      <c r="O155" s="72">
        <f t="shared" si="30"/>
        <v>0</v>
      </c>
      <c r="P155" s="15">
        <v>0</v>
      </c>
      <c r="Q155" s="15">
        <v>0</v>
      </c>
      <c r="R155" s="72">
        <f t="shared" si="31"/>
        <v>0</v>
      </c>
      <c r="U155" s="53"/>
    </row>
    <row r="156" spans="1:21" ht="15" thickBot="1" x14ac:dyDescent="0.25">
      <c r="B156" s="134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6"/>
    </row>
    <row r="157" spans="1:21" ht="15" thickBot="1" x14ac:dyDescent="0.25">
      <c r="B157" s="12" t="s">
        <v>134</v>
      </c>
      <c r="C157" s="13" t="s">
        <v>63</v>
      </c>
      <c r="D157" s="13" t="s">
        <v>64</v>
      </c>
      <c r="E157" s="14" t="s">
        <v>135</v>
      </c>
      <c r="F157" s="15">
        <v>1030000</v>
      </c>
      <c r="G157" s="15">
        <v>0</v>
      </c>
      <c r="H157" s="72">
        <f t="shared" si="29"/>
        <v>0</v>
      </c>
      <c r="I157" s="15">
        <f>+F157-G157</f>
        <v>1030000</v>
      </c>
      <c r="J157" s="15">
        <v>0</v>
      </c>
      <c r="K157" s="15">
        <v>0</v>
      </c>
      <c r="L157" s="72">
        <f t="shared" ref="L157" si="32">+K157/$F157</f>
        <v>0</v>
      </c>
      <c r="M157" s="15">
        <v>0</v>
      </c>
      <c r="N157" s="15">
        <v>0</v>
      </c>
      <c r="O157" s="72">
        <f t="shared" ref="O157" si="33">+N157/$F157</f>
        <v>0</v>
      </c>
      <c r="P157" s="15">
        <v>0</v>
      </c>
      <c r="Q157" s="15">
        <v>0</v>
      </c>
      <c r="R157" s="72">
        <f t="shared" ref="R157" si="34">+Q157/$F157</f>
        <v>0</v>
      </c>
    </row>
    <row r="158" spans="1:21" ht="15" thickBot="1" x14ac:dyDescent="0.25">
      <c r="B158" s="137" t="s">
        <v>122</v>
      </c>
      <c r="C158" s="138"/>
      <c r="D158" s="138"/>
      <c r="E158" s="139"/>
      <c r="F158" s="45">
        <f>+F152+F157</f>
        <v>41633760</v>
      </c>
      <c r="G158" s="45">
        <f t="shared" ref="G158:S158" si="35">+G152+G157</f>
        <v>11681025</v>
      </c>
      <c r="H158" s="71">
        <f>+G158/$F158</f>
        <v>0.28056617994627436</v>
      </c>
      <c r="I158" s="45">
        <f t="shared" si="35"/>
        <v>29952735</v>
      </c>
      <c r="J158" s="45">
        <f t="shared" si="35"/>
        <v>0</v>
      </c>
      <c r="K158" s="45">
        <f t="shared" si="35"/>
        <v>756598</v>
      </c>
      <c r="L158" s="71">
        <f>+K158/$F158</f>
        <v>1.8172704074770091E-2</v>
      </c>
      <c r="M158" s="45">
        <f t="shared" si="35"/>
        <v>0</v>
      </c>
      <c r="N158" s="45">
        <f t="shared" si="35"/>
        <v>756598</v>
      </c>
      <c r="O158" s="71">
        <f>+N158/$F158</f>
        <v>1.8172704074770091E-2</v>
      </c>
      <c r="P158" s="45">
        <f t="shared" ref="P158:Q158" si="36">+P152+P157</f>
        <v>316311</v>
      </c>
      <c r="Q158" s="45">
        <f t="shared" si="36"/>
        <v>756598</v>
      </c>
      <c r="R158" s="71">
        <f>+Q158/$F158</f>
        <v>1.8172704074770091E-2</v>
      </c>
      <c r="S158" s="95">
        <f t="shared" si="35"/>
        <v>0</v>
      </c>
    </row>
    <row r="159" spans="1:21" x14ac:dyDescent="0.2">
      <c r="B159" s="27"/>
      <c r="C159" s="28"/>
      <c r="D159" s="28"/>
      <c r="E159" s="28"/>
      <c r="F159" s="29"/>
      <c r="G159" s="29"/>
      <c r="H159" s="60"/>
      <c r="I159" s="29"/>
      <c r="J159" s="29"/>
      <c r="K159" s="29"/>
      <c r="L159" s="29"/>
      <c r="M159" s="82"/>
      <c r="N159" s="29"/>
      <c r="O159" s="29"/>
      <c r="P159" s="29"/>
      <c r="Q159" s="29"/>
      <c r="R159" s="30"/>
    </row>
    <row r="160" spans="1:21" x14ac:dyDescent="0.2">
      <c r="B160" s="31"/>
      <c r="C160" s="32"/>
      <c r="D160" s="32"/>
      <c r="E160" s="32"/>
      <c r="F160" s="33"/>
      <c r="G160" s="33"/>
      <c r="H160" s="61"/>
      <c r="I160" s="33"/>
      <c r="J160" s="33"/>
      <c r="K160" s="33"/>
      <c r="L160" s="33"/>
      <c r="M160" s="83"/>
      <c r="N160" s="33"/>
      <c r="O160" s="33"/>
      <c r="P160" s="33"/>
      <c r="Q160" s="33"/>
      <c r="R160" s="34"/>
    </row>
    <row r="161" spans="1:21" ht="15" thickBot="1" x14ac:dyDescent="0.25">
      <c r="B161" s="122" t="str">
        <f>+B131</f>
        <v>JIMMY GARCIA GOMEZ</v>
      </c>
      <c r="C161" s="123"/>
      <c r="D161" s="123"/>
      <c r="E161" s="123"/>
      <c r="F161" s="17"/>
      <c r="G161" s="75" t="s">
        <v>124</v>
      </c>
      <c r="H161" s="75"/>
      <c r="I161" s="75"/>
      <c r="J161" s="75"/>
      <c r="K161" s="123" t="s">
        <v>159</v>
      </c>
      <c r="L161" s="123"/>
      <c r="M161" s="84"/>
      <c r="N161" s="75"/>
      <c r="O161" s="75"/>
      <c r="P161" s="75"/>
      <c r="Q161" s="75"/>
      <c r="R161" s="76"/>
    </row>
    <row r="162" spans="1:21" ht="15.75" thickBot="1" x14ac:dyDescent="0.25">
      <c r="B162" s="149" t="str">
        <f>+B132</f>
        <v xml:space="preserve">Secretario General </v>
      </c>
      <c r="C162" s="150"/>
      <c r="D162" s="150"/>
      <c r="E162" s="150"/>
      <c r="F162" s="25"/>
      <c r="G162" s="25" t="s">
        <v>123</v>
      </c>
      <c r="H162" s="25"/>
      <c r="I162" s="25"/>
      <c r="J162" s="25"/>
      <c r="K162" s="124" t="s">
        <v>160</v>
      </c>
      <c r="L162" s="124"/>
      <c r="M162" s="85"/>
      <c r="N162" s="25"/>
      <c r="O162" s="25"/>
      <c r="P162" s="15"/>
      <c r="Q162" s="25"/>
      <c r="R162" s="77"/>
    </row>
    <row r="163" spans="1:21" ht="15" x14ac:dyDescent="0.25">
      <c r="B163" s="125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7"/>
    </row>
    <row r="164" spans="1:21" ht="15.75" thickBot="1" x14ac:dyDescent="0.3">
      <c r="A164" s="1"/>
      <c r="B164" s="18" t="s">
        <v>165</v>
      </c>
      <c r="C164" s="19"/>
      <c r="D164" s="20"/>
      <c r="E164" s="20"/>
      <c r="F164" s="20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9"/>
    </row>
    <row r="165" spans="1:21" ht="15" thickBot="1" x14ac:dyDescent="0.25"/>
    <row r="166" spans="1:21" ht="18" x14ac:dyDescent="0.25">
      <c r="A166" s="1"/>
      <c r="B166" s="146" t="s">
        <v>116</v>
      </c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8"/>
    </row>
    <row r="167" spans="1:21" ht="18" x14ac:dyDescent="0.25">
      <c r="A167" s="1"/>
      <c r="B167" s="110" t="s">
        <v>117</v>
      </c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2"/>
    </row>
    <row r="168" spans="1:21" ht="15" x14ac:dyDescent="0.2">
      <c r="A168" s="1"/>
      <c r="B168" s="5"/>
      <c r="C168" s="7" t="s">
        <v>118</v>
      </c>
      <c r="D168" s="6"/>
      <c r="E168" s="6"/>
      <c r="F168" s="8"/>
      <c r="G168" s="8"/>
      <c r="H168" s="58"/>
      <c r="I168" s="9" t="s">
        <v>121</v>
      </c>
      <c r="J168" s="9"/>
      <c r="K168" s="10" t="str">
        <f>+K148</f>
        <v>JUNIO</v>
      </c>
      <c r="L168" s="10"/>
      <c r="M168" s="79"/>
      <c r="N168" s="130"/>
      <c r="O168" s="130"/>
      <c r="P168" s="130"/>
      <c r="Q168" s="130"/>
      <c r="R168" s="131"/>
    </row>
    <row r="169" spans="1:21" ht="15.75" thickBot="1" x14ac:dyDescent="0.25">
      <c r="A169" s="1"/>
      <c r="B169" s="35"/>
      <c r="C169" s="36" t="s">
        <v>119</v>
      </c>
      <c r="D169" s="37"/>
      <c r="E169" s="37"/>
      <c r="F169" s="38"/>
      <c r="G169" s="38"/>
      <c r="H169" s="59"/>
      <c r="I169" s="39" t="s">
        <v>120</v>
      </c>
      <c r="J169" s="39"/>
      <c r="K169" s="40">
        <v>2014</v>
      </c>
      <c r="L169" s="40"/>
      <c r="M169" s="80"/>
      <c r="N169" s="116" t="s">
        <v>0</v>
      </c>
      <c r="O169" s="116"/>
      <c r="P169" s="116"/>
      <c r="Q169" s="116"/>
      <c r="R169" s="117"/>
    </row>
    <row r="170" spans="1:21" ht="15" thickBot="1" x14ac:dyDescent="0.25">
      <c r="A170" s="1"/>
      <c r="B170" s="143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5"/>
    </row>
    <row r="171" spans="1:21" ht="24.75" thickBot="1" x14ac:dyDescent="0.25">
      <c r="A171" s="1"/>
      <c r="B171" s="11" t="str">
        <f t="shared" ref="B171:S171" si="37">+B151</f>
        <v>CODIFICACION PRESUPUESTAL</v>
      </c>
      <c r="C171" s="11" t="str">
        <f t="shared" si="37"/>
        <v>FUENTE</v>
      </c>
      <c r="D171" s="11" t="str">
        <f t="shared" si="37"/>
        <v>REC</v>
      </c>
      <c r="E171" s="11" t="str">
        <f t="shared" si="37"/>
        <v>DESCRIPCION</v>
      </c>
      <c r="F171" s="11" t="str">
        <f t="shared" si="37"/>
        <v>APR. VIGENTE</v>
      </c>
      <c r="G171" s="11" t="str">
        <f t="shared" si="37"/>
        <v>CDP</v>
      </c>
      <c r="H171" s="11" t="str">
        <f t="shared" si="37"/>
        <v>% CDP vs APR. VIGENTE</v>
      </c>
      <c r="I171" s="11" t="str">
        <f t="shared" si="37"/>
        <v>APR. DISPONIBLE</v>
      </c>
      <c r="J171" s="11" t="str">
        <f t="shared" si="37"/>
        <v>COMPROMISO JUNIO</v>
      </c>
      <c r="K171" s="11" t="str">
        <f t="shared" si="37"/>
        <v>COMPROMISO ACUMULADO</v>
      </c>
      <c r="L171" s="11" t="str">
        <f t="shared" si="37"/>
        <v>% COMPROMISO VS APR. VIGENTE</v>
      </c>
      <c r="M171" s="11" t="str">
        <f t="shared" si="37"/>
        <v>OBLIGACIONES JUNIO</v>
      </c>
      <c r="N171" s="11" t="str">
        <f t="shared" si="37"/>
        <v>OBLIGACION ACUMULADA</v>
      </c>
      <c r="O171" s="11" t="str">
        <f t="shared" si="37"/>
        <v>% OBLIGACION VS APR. VIGENTE</v>
      </c>
      <c r="P171" s="11" t="str">
        <f t="shared" si="37"/>
        <v>PAGOS JUNIO</v>
      </c>
      <c r="Q171" s="11" t="str">
        <f t="shared" si="37"/>
        <v>PAGOS ACUMULADOS</v>
      </c>
      <c r="R171" s="11" t="str">
        <f t="shared" si="37"/>
        <v>% PAGOS VS APR. VIGENTE</v>
      </c>
      <c r="S171" s="90">
        <f t="shared" si="37"/>
        <v>0</v>
      </c>
    </row>
    <row r="172" spans="1:21" ht="15" thickBot="1" x14ac:dyDescent="0.25">
      <c r="A172" s="1"/>
      <c r="B172" s="11" t="s">
        <v>148</v>
      </c>
      <c r="C172" s="151"/>
      <c r="D172" s="152"/>
      <c r="E172" s="11" t="s">
        <v>149</v>
      </c>
      <c r="F172" s="47">
        <f>SUM(F173:F177)</f>
        <v>991240000</v>
      </c>
      <c r="G172" s="47">
        <f t="shared" ref="G172:N172" si="38">SUM(G173:G177)</f>
        <v>717029326</v>
      </c>
      <c r="H172" s="73">
        <f>+G172/$F172</f>
        <v>0.723366012267463</v>
      </c>
      <c r="I172" s="47">
        <f t="shared" si="38"/>
        <v>274210674</v>
      </c>
      <c r="J172" s="45">
        <f t="shared" si="38"/>
        <v>78866740</v>
      </c>
      <c r="K172" s="47">
        <f t="shared" si="38"/>
        <v>659638084</v>
      </c>
      <c r="L172" s="73">
        <f>+K172/$F172</f>
        <v>0.66546758000080708</v>
      </c>
      <c r="M172" s="47">
        <f t="shared" si="38"/>
        <v>50158737</v>
      </c>
      <c r="N172" s="47">
        <f t="shared" si="38"/>
        <v>237047235</v>
      </c>
      <c r="O172" s="73">
        <f>+N172/$F172</f>
        <v>0.23914211997094548</v>
      </c>
      <c r="P172" s="47">
        <f t="shared" ref="P172:Q172" si="39">SUM(P173:P177)</f>
        <v>50158737</v>
      </c>
      <c r="Q172" s="47">
        <f t="shared" si="39"/>
        <v>237047235</v>
      </c>
      <c r="R172" s="73">
        <f>+Q172/$F172</f>
        <v>0.23914211997094548</v>
      </c>
    </row>
    <row r="173" spans="1:21" ht="23.25" thickBot="1" x14ac:dyDescent="0.25">
      <c r="A173" s="1"/>
      <c r="B173" s="12" t="s">
        <v>138</v>
      </c>
      <c r="C173" s="13" t="s">
        <v>8</v>
      </c>
      <c r="D173" s="13" t="s">
        <v>9</v>
      </c>
      <c r="E173" s="14" t="s">
        <v>139</v>
      </c>
      <c r="F173" s="15">
        <v>50000000</v>
      </c>
      <c r="G173" s="15">
        <v>34525520</v>
      </c>
      <c r="H173" s="74">
        <f t="shared" ref="H173:H177" si="40">+G173/$F173</f>
        <v>0.69051039999999997</v>
      </c>
      <c r="I173" s="15">
        <v>15474480</v>
      </c>
      <c r="J173" s="15">
        <v>2231840</v>
      </c>
      <c r="K173" s="15">
        <v>18141720</v>
      </c>
      <c r="L173" s="74">
        <f t="shared" ref="L173:O177" si="41">+K173/$F173</f>
        <v>0.3628344</v>
      </c>
      <c r="M173" s="15">
        <v>2000000</v>
      </c>
      <c r="N173" s="15">
        <v>6480358</v>
      </c>
      <c r="O173" s="74">
        <f t="shared" si="41"/>
        <v>0.12960716</v>
      </c>
      <c r="P173" s="15">
        <v>2000000</v>
      </c>
      <c r="Q173" s="15">
        <v>6480358</v>
      </c>
      <c r="R173" s="74">
        <f t="shared" ref="R173:R177" si="42">+Q173/$F173</f>
        <v>0.12960716</v>
      </c>
      <c r="U173" s="53"/>
    </row>
    <row r="174" spans="1:21" ht="23.25" thickBot="1" x14ac:dyDescent="0.25">
      <c r="A174" s="1"/>
      <c r="B174" s="12" t="s">
        <v>140</v>
      </c>
      <c r="C174" s="13" t="s">
        <v>8</v>
      </c>
      <c r="D174" s="13" t="s">
        <v>9</v>
      </c>
      <c r="E174" s="14" t="s">
        <v>141</v>
      </c>
      <c r="F174" s="15">
        <v>321000000</v>
      </c>
      <c r="G174" s="15">
        <v>202314618</v>
      </c>
      <c r="H174" s="74">
        <f t="shared" si="40"/>
        <v>0.63026360747663557</v>
      </c>
      <c r="I174" s="15">
        <v>118685382</v>
      </c>
      <c r="J174" s="15">
        <v>35842600</v>
      </c>
      <c r="K174" s="15">
        <v>188735071</v>
      </c>
      <c r="L174" s="74">
        <f t="shared" si="41"/>
        <v>0.58795972274143304</v>
      </c>
      <c r="M174" s="15">
        <v>20419437</v>
      </c>
      <c r="N174" s="15">
        <v>68074737</v>
      </c>
      <c r="O174" s="74">
        <f t="shared" si="41"/>
        <v>0.21207083177570094</v>
      </c>
      <c r="P174" s="15">
        <v>20419437</v>
      </c>
      <c r="Q174" s="15">
        <v>68074737</v>
      </c>
      <c r="R174" s="74">
        <f t="shared" si="42"/>
        <v>0.21207083177570094</v>
      </c>
      <c r="U174" s="53"/>
    </row>
    <row r="175" spans="1:21" ht="23.25" thickBot="1" x14ac:dyDescent="0.25">
      <c r="A175" s="1"/>
      <c r="B175" s="12" t="s">
        <v>142</v>
      </c>
      <c r="C175" s="13" t="s">
        <v>8</v>
      </c>
      <c r="D175" s="13" t="s">
        <v>9</v>
      </c>
      <c r="E175" s="14" t="s">
        <v>143</v>
      </c>
      <c r="F175" s="15">
        <v>200000000</v>
      </c>
      <c r="G175" s="15">
        <v>151213794</v>
      </c>
      <c r="H175" s="74">
        <f t="shared" si="40"/>
        <v>0.75606896999999995</v>
      </c>
      <c r="I175" s="15">
        <v>48786206</v>
      </c>
      <c r="J175" s="15">
        <v>10200000</v>
      </c>
      <c r="K175" s="15">
        <v>137634246</v>
      </c>
      <c r="L175" s="74">
        <f t="shared" si="41"/>
        <v>0.68817123000000002</v>
      </c>
      <c r="M175" s="15">
        <v>0</v>
      </c>
      <c r="N175" s="15">
        <v>35492400</v>
      </c>
      <c r="O175" s="74">
        <f t="shared" si="41"/>
        <v>0.17746200000000001</v>
      </c>
      <c r="P175" s="15">
        <v>0</v>
      </c>
      <c r="Q175" s="15">
        <v>35492400</v>
      </c>
      <c r="R175" s="74">
        <f t="shared" si="42"/>
        <v>0.17746200000000001</v>
      </c>
      <c r="U175" s="53"/>
    </row>
    <row r="176" spans="1:21" ht="34.5" thickBot="1" x14ac:dyDescent="0.25">
      <c r="A176" s="1"/>
      <c r="B176" s="12" t="s">
        <v>144</v>
      </c>
      <c r="C176" s="13" t="s">
        <v>8</v>
      </c>
      <c r="D176" s="13" t="s">
        <v>9</v>
      </c>
      <c r="E176" s="14" t="s">
        <v>145</v>
      </c>
      <c r="F176" s="15">
        <v>250240000</v>
      </c>
      <c r="G176" s="15">
        <v>175698647</v>
      </c>
      <c r="H176" s="74">
        <f t="shared" si="40"/>
        <v>0.70212055226982095</v>
      </c>
      <c r="I176" s="15">
        <v>74541353</v>
      </c>
      <c r="J176" s="15">
        <v>30592300</v>
      </c>
      <c r="K176" s="15">
        <v>161850300</v>
      </c>
      <c r="L176" s="74">
        <f t="shared" si="41"/>
        <v>0.64678029092071609</v>
      </c>
      <c r="M176" s="15">
        <v>11989300</v>
      </c>
      <c r="N176" s="15">
        <v>65933500</v>
      </c>
      <c r="O176" s="74">
        <f t="shared" si="41"/>
        <v>0.26348105818414325</v>
      </c>
      <c r="P176" s="15">
        <v>11989300</v>
      </c>
      <c r="Q176" s="15">
        <v>65933500</v>
      </c>
      <c r="R176" s="74">
        <f t="shared" si="42"/>
        <v>0.26348105818414325</v>
      </c>
      <c r="U176" s="53"/>
    </row>
    <row r="177" spans="1:21" ht="23.25" thickBot="1" x14ac:dyDescent="0.25">
      <c r="A177" s="1"/>
      <c r="B177" s="12" t="s">
        <v>146</v>
      </c>
      <c r="C177" s="13" t="s">
        <v>8</v>
      </c>
      <c r="D177" s="13" t="s">
        <v>9</v>
      </c>
      <c r="E177" s="14" t="s">
        <v>147</v>
      </c>
      <c r="F177" s="15">
        <v>170000000</v>
      </c>
      <c r="G177" s="15">
        <v>153276747</v>
      </c>
      <c r="H177" s="74">
        <f t="shared" si="40"/>
        <v>0.90162792352941179</v>
      </c>
      <c r="I177" s="15">
        <v>16723253</v>
      </c>
      <c r="J177" s="15">
        <v>0</v>
      </c>
      <c r="K177" s="15">
        <v>153276747</v>
      </c>
      <c r="L177" s="74">
        <f t="shared" si="41"/>
        <v>0.90162792352941179</v>
      </c>
      <c r="M177" s="15">
        <v>15750000</v>
      </c>
      <c r="N177" s="15">
        <v>61066240</v>
      </c>
      <c r="O177" s="74">
        <f t="shared" si="41"/>
        <v>0.35921317647058826</v>
      </c>
      <c r="P177" s="15">
        <v>15750000</v>
      </c>
      <c r="Q177" s="15">
        <v>61066240</v>
      </c>
      <c r="R177" s="74">
        <f t="shared" si="42"/>
        <v>0.35921317647058826</v>
      </c>
      <c r="U177" s="53"/>
    </row>
    <row r="178" spans="1:21" ht="15" thickBot="1" x14ac:dyDescent="0.25">
      <c r="A178" s="1"/>
      <c r="B178" s="118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20"/>
    </row>
    <row r="179" spans="1:21" ht="15" thickBot="1" x14ac:dyDescent="0.25">
      <c r="A179" s="1"/>
      <c r="B179" s="11" t="s">
        <v>148</v>
      </c>
      <c r="C179" s="132"/>
      <c r="D179" s="133"/>
      <c r="E179" s="11" t="s">
        <v>149</v>
      </c>
      <c r="F179" s="47">
        <f>SUM(F180:F181)</f>
        <v>302939000</v>
      </c>
      <c r="G179" s="47">
        <f t="shared" ref="G179:S179" si="43">SUM(G180:G181)</f>
        <v>204039988.51999998</v>
      </c>
      <c r="H179" s="73">
        <f>+G179/$F179</f>
        <v>0.67353489818082179</v>
      </c>
      <c r="I179" s="47">
        <f t="shared" si="43"/>
        <v>98899011.479999989</v>
      </c>
      <c r="J179" s="45">
        <f t="shared" si="43"/>
        <v>10140804.65</v>
      </c>
      <c r="K179" s="47">
        <f t="shared" si="43"/>
        <v>204039988.51999998</v>
      </c>
      <c r="L179" s="73">
        <f>+K179/$F179</f>
        <v>0.67353489818082179</v>
      </c>
      <c r="M179" s="47">
        <f t="shared" si="43"/>
        <v>5665416.6500000004</v>
      </c>
      <c r="N179" s="47">
        <f t="shared" si="43"/>
        <v>68439594.519999996</v>
      </c>
      <c r="O179" s="73">
        <f>+N179/$F179</f>
        <v>0.2259187312297195</v>
      </c>
      <c r="P179" s="47">
        <f t="shared" ref="P179:Q179" si="44">SUM(P180:P181)</f>
        <v>9865416.6500000004</v>
      </c>
      <c r="Q179" s="47">
        <f t="shared" si="44"/>
        <v>68439594.519999996</v>
      </c>
      <c r="R179" s="73">
        <f>+Q179/$F179</f>
        <v>0.2259187312297195</v>
      </c>
      <c r="S179" s="96">
        <f t="shared" si="43"/>
        <v>0</v>
      </c>
    </row>
    <row r="180" spans="1:21" ht="23.25" thickBot="1" x14ac:dyDescent="0.25">
      <c r="A180" s="1"/>
      <c r="B180" s="12" t="s">
        <v>140</v>
      </c>
      <c r="C180" s="13" t="s">
        <v>63</v>
      </c>
      <c r="D180" s="13" t="s">
        <v>64</v>
      </c>
      <c r="E180" s="14" t="s">
        <v>141</v>
      </c>
      <c r="F180" s="15">
        <v>152939000</v>
      </c>
      <c r="G180" s="15">
        <v>75520766.310000002</v>
      </c>
      <c r="H180" s="74">
        <f t="shared" ref="H180:H182" si="45">+G180/$F180</f>
        <v>0.49379665297929243</v>
      </c>
      <c r="I180" s="15">
        <v>77418233.689999998</v>
      </c>
      <c r="J180" s="15">
        <v>10140804.65</v>
      </c>
      <c r="K180" s="15">
        <v>75520766.310000002</v>
      </c>
      <c r="L180" s="74">
        <f t="shared" ref="L180:L182" si="46">+K180/$F180</f>
        <v>0.49379665297929243</v>
      </c>
      <c r="M180" s="15">
        <v>4325416.6500000004</v>
      </c>
      <c r="N180" s="15">
        <v>27972372.309999999</v>
      </c>
      <c r="O180" s="74">
        <f t="shared" ref="O180:O182" si="47">+N180/$F180</f>
        <v>0.18289888328026205</v>
      </c>
      <c r="P180" s="15">
        <v>6575416.6500000004</v>
      </c>
      <c r="Q180" s="15">
        <v>27972372.309999999</v>
      </c>
      <c r="R180" s="74">
        <f t="shared" ref="R180:R182" si="48">+Q180/$F180</f>
        <v>0.18289888328026205</v>
      </c>
    </row>
    <row r="181" spans="1:21" ht="34.5" thickBot="1" x14ac:dyDescent="0.25">
      <c r="A181" s="1"/>
      <c r="B181" s="12" t="s">
        <v>144</v>
      </c>
      <c r="C181" s="13" t="s">
        <v>63</v>
      </c>
      <c r="D181" s="13" t="s">
        <v>64</v>
      </c>
      <c r="E181" s="14" t="s">
        <v>145</v>
      </c>
      <c r="F181" s="15">
        <v>150000000</v>
      </c>
      <c r="G181" s="15">
        <v>128519222.20999999</v>
      </c>
      <c r="H181" s="74">
        <f t="shared" si="45"/>
        <v>0.8567948147333333</v>
      </c>
      <c r="I181" s="15">
        <v>21480777.789999999</v>
      </c>
      <c r="J181" s="15">
        <v>0</v>
      </c>
      <c r="K181" s="15">
        <v>128519222.20999999</v>
      </c>
      <c r="L181" s="74">
        <f t="shared" si="46"/>
        <v>0.8567948147333333</v>
      </c>
      <c r="M181" s="15">
        <v>1340000</v>
      </c>
      <c r="N181" s="15">
        <v>40467222.210000001</v>
      </c>
      <c r="O181" s="74">
        <f t="shared" si="47"/>
        <v>0.26978148140000002</v>
      </c>
      <c r="P181" s="15">
        <v>3290000</v>
      </c>
      <c r="Q181" s="15">
        <v>40467222.210000001</v>
      </c>
      <c r="R181" s="74">
        <f t="shared" si="48"/>
        <v>0.26978148140000002</v>
      </c>
    </row>
    <row r="182" spans="1:21" ht="15" thickBot="1" x14ac:dyDescent="0.25">
      <c r="A182" s="1"/>
      <c r="B182" s="137" t="s">
        <v>122</v>
      </c>
      <c r="C182" s="138"/>
      <c r="D182" s="138"/>
      <c r="E182" s="139"/>
      <c r="F182" s="45">
        <f>+F179+F172</f>
        <v>1294179000</v>
      </c>
      <c r="G182" s="45">
        <f t="shared" ref="G182:N182" si="49">+G179+G172</f>
        <v>921069314.51999998</v>
      </c>
      <c r="H182" s="73">
        <f t="shared" si="45"/>
        <v>0.71170163827414912</v>
      </c>
      <c r="I182" s="45">
        <f t="shared" si="49"/>
        <v>373109685.48000002</v>
      </c>
      <c r="J182" s="45">
        <f t="shared" si="49"/>
        <v>89007544.650000006</v>
      </c>
      <c r="K182" s="45">
        <f t="shared" si="49"/>
        <v>863678072.51999998</v>
      </c>
      <c r="L182" s="73">
        <f t="shared" si="46"/>
        <v>0.6673559627532204</v>
      </c>
      <c r="M182" s="45">
        <f t="shared" si="49"/>
        <v>55824153.649999999</v>
      </c>
      <c r="N182" s="45">
        <f t="shared" si="49"/>
        <v>305486829.51999998</v>
      </c>
      <c r="O182" s="73">
        <f t="shared" si="47"/>
        <v>0.2360468138642336</v>
      </c>
      <c r="P182" s="45">
        <f t="shared" ref="P182:Q182" si="50">+P179+P172</f>
        <v>60024153.649999999</v>
      </c>
      <c r="Q182" s="45">
        <f t="shared" si="50"/>
        <v>305486829.51999998</v>
      </c>
      <c r="R182" s="73">
        <f t="shared" si="48"/>
        <v>0.2360468138642336</v>
      </c>
    </row>
    <row r="183" spans="1:21" x14ac:dyDescent="0.2">
      <c r="A183" s="1"/>
      <c r="B183" s="27"/>
      <c r="C183" s="28"/>
      <c r="D183" s="28"/>
      <c r="E183" s="28"/>
      <c r="F183" s="29"/>
      <c r="G183" s="29"/>
      <c r="H183" s="60"/>
      <c r="I183" s="29"/>
      <c r="J183" s="29"/>
      <c r="K183" s="29"/>
      <c r="L183" s="29"/>
      <c r="M183" s="82"/>
      <c r="N183" s="29"/>
      <c r="O183" s="29"/>
      <c r="P183" s="29"/>
      <c r="Q183" s="29"/>
      <c r="R183" s="30"/>
    </row>
    <row r="184" spans="1:21" x14ac:dyDescent="0.2">
      <c r="A184" s="1"/>
      <c r="B184" s="31"/>
      <c r="C184" s="32"/>
      <c r="D184" s="32"/>
      <c r="E184" s="32"/>
      <c r="F184" s="33"/>
      <c r="G184" s="33"/>
      <c r="H184" s="61"/>
      <c r="I184" s="33"/>
      <c r="J184" s="33"/>
      <c r="K184" s="33"/>
      <c r="L184" s="33"/>
      <c r="M184" s="92"/>
      <c r="N184" s="33"/>
      <c r="O184" s="33"/>
      <c r="P184" s="33"/>
      <c r="Q184" s="33"/>
      <c r="R184" s="34"/>
    </row>
    <row r="185" spans="1:21" x14ac:dyDescent="0.2">
      <c r="A185" s="1"/>
      <c r="B185" s="122" t="str">
        <f>+B161</f>
        <v>JIMMY GARCIA GOMEZ</v>
      </c>
      <c r="C185" s="123"/>
      <c r="D185" s="123"/>
      <c r="E185" s="123"/>
      <c r="F185" s="17"/>
      <c r="G185" s="75" t="s">
        <v>124</v>
      </c>
      <c r="H185" s="75"/>
      <c r="I185" s="75"/>
      <c r="J185" s="75"/>
      <c r="K185" s="123" t="s">
        <v>159</v>
      </c>
      <c r="L185" s="123"/>
      <c r="M185" s="84"/>
      <c r="N185" s="75"/>
      <c r="O185" s="75"/>
      <c r="P185" s="75"/>
      <c r="Q185" s="75"/>
      <c r="R185" s="76"/>
    </row>
    <row r="186" spans="1:21" ht="15" x14ac:dyDescent="0.2">
      <c r="A186" s="1"/>
      <c r="B186" s="149" t="str">
        <f>+B162</f>
        <v xml:space="preserve">Secretario General </v>
      </c>
      <c r="C186" s="150"/>
      <c r="D186" s="150"/>
      <c r="E186" s="150"/>
      <c r="F186" s="25"/>
      <c r="G186" s="25" t="s">
        <v>123</v>
      </c>
      <c r="H186" s="25"/>
      <c r="I186" s="25"/>
      <c r="J186" s="25"/>
      <c r="K186" s="124" t="s">
        <v>160</v>
      </c>
      <c r="L186" s="124"/>
      <c r="M186" s="85"/>
      <c r="N186" s="25"/>
      <c r="O186" s="25"/>
      <c r="P186" s="25"/>
      <c r="Q186" s="25"/>
      <c r="R186" s="77"/>
      <c r="S186" s="50"/>
    </row>
    <row r="187" spans="1:21" ht="15" x14ac:dyDescent="0.25">
      <c r="A187" s="1"/>
      <c r="B187" s="125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7"/>
    </row>
    <row r="188" spans="1:21" ht="15.75" thickBot="1" x14ac:dyDescent="0.3">
      <c r="A188" s="1"/>
      <c r="B188" s="18" t="s">
        <v>165</v>
      </c>
      <c r="C188" s="19"/>
      <c r="D188" s="20"/>
      <c r="E188" s="20"/>
      <c r="F188" s="20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9"/>
    </row>
    <row r="191" spans="1:21" x14ac:dyDescent="0.2">
      <c r="A191" s="1"/>
      <c r="F191" s="51"/>
      <c r="G191" s="51"/>
      <c r="H191" s="63"/>
      <c r="I191" s="51"/>
      <c r="J191" s="51"/>
      <c r="K191" s="51"/>
      <c r="L191" s="51"/>
      <c r="M191" s="87"/>
      <c r="N191" s="51"/>
      <c r="O191" s="51"/>
      <c r="P191" s="51"/>
      <c r="Q191" s="51"/>
      <c r="R191" s="51"/>
    </row>
    <row r="192" spans="1:21" x14ac:dyDescent="0.2">
      <c r="A192" s="1"/>
      <c r="F192" s="49"/>
      <c r="G192" s="49"/>
      <c r="H192" s="64"/>
      <c r="I192" s="49"/>
      <c r="J192" s="49"/>
      <c r="K192" s="49"/>
      <c r="L192" s="49"/>
      <c r="M192" s="87"/>
      <c r="N192" s="49"/>
      <c r="O192" s="49"/>
      <c r="P192" s="49"/>
      <c r="Q192" s="49"/>
      <c r="R192" s="49"/>
    </row>
    <row r="193" spans="1:18" x14ac:dyDescent="0.2">
      <c r="A193" s="1"/>
      <c r="F193" s="50"/>
      <c r="G193" s="50"/>
      <c r="I193" s="50"/>
      <c r="J193" s="50"/>
      <c r="K193" s="50"/>
      <c r="L193" s="50"/>
      <c r="N193" s="50"/>
      <c r="O193" s="50"/>
      <c r="P193" s="50"/>
      <c r="Q193" s="50"/>
      <c r="R193" s="50"/>
    </row>
    <row r="194" spans="1:18" x14ac:dyDescent="0.2">
      <c r="A194" s="1"/>
      <c r="F194" s="48"/>
    </row>
  </sheetData>
  <sheetProtection algorithmName="SHA-512" hashValue="J85Xnooy7vfZpOtmpn/SOr3VzM6WZA//b3Am+Rca9r1dzzzhBPGY7hbMEP8aquCiyix2Fr9NWAxwETdqU8GcGA==" saltValue="AMy8zqYUjnj2R0F0bulniQ==" spinCount="100000" sheet="1" objects="1" scenarios="1"/>
  <mergeCells count="77">
    <mergeCell ref="B186:E186"/>
    <mergeCell ref="K186:L186"/>
    <mergeCell ref="B187:R187"/>
    <mergeCell ref="G188:R188"/>
    <mergeCell ref="B170:R170"/>
    <mergeCell ref="C172:D172"/>
    <mergeCell ref="B178:R178"/>
    <mergeCell ref="C179:D179"/>
    <mergeCell ref="B182:E182"/>
    <mergeCell ref="B185:E185"/>
    <mergeCell ref="K185:L185"/>
    <mergeCell ref="N169:R169"/>
    <mergeCell ref="C152:D152"/>
    <mergeCell ref="B156:R156"/>
    <mergeCell ref="B158:E158"/>
    <mergeCell ref="B161:E161"/>
    <mergeCell ref="K161:L161"/>
    <mergeCell ref="B162:E162"/>
    <mergeCell ref="K162:L162"/>
    <mergeCell ref="B163:R163"/>
    <mergeCell ref="G164:R164"/>
    <mergeCell ref="B166:R166"/>
    <mergeCell ref="B167:R167"/>
    <mergeCell ref="N168:R168"/>
    <mergeCell ref="B150:R150"/>
    <mergeCell ref="C111:D111"/>
    <mergeCell ref="B128:E128"/>
    <mergeCell ref="B131:E131"/>
    <mergeCell ref="K131:L131"/>
    <mergeCell ref="K132:L132"/>
    <mergeCell ref="B133:R133"/>
    <mergeCell ref="G134:R134"/>
    <mergeCell ref="B146:R146"/>
    <mergeCell ref="B147:R147"/>
    <mergeCell ref="N148:R148"/>
    <mergeCell ref="N149:R149"/>
    <mergeCell ref="B110:R110"/>
    <mergeCell ref="B89:R89"/>
    <mergeCell ref="G90:R90"/>
    <mergeCell ref="B98:R98"/>
    <mergeCell ref="B99:R99"/>
    <mergeCell ref="B100:R100"/>
    <mergeCell ref="B101:R101"/>
    <mergeCell ref="N102:R102"/>
    <mergeCell ref="B103:R103"/>
    <mergeCell ref="N104:R104"/>
    <mergeCell ref="B105:R105"/>
    <mergeCell ref="C107:D107"/>
    <mergeCell ref="K88:L88"/>
    <mergeCell ref="B50:R50"/>
    <mergeCell ref="B51:R51"/>
    <mergeCell ref="N52:R52"/>
    <mergeCell ref="B53:R53"/>
    <mergeCell ref="N54:R54"/>
    <mergeCell ref="C56:D56"/>
    <mergeCell ref="B60:R60"/>
    <mergeCell ref="C61:D61"/>
    <mergeCell ref="B84:E84"/>
    <mergeCell ref="B87:E87"/>
    <mergeCell ref="K87:L87"/>
    <mergeCell ref="B49:R49"/>
    <mergeCell ref="N8:R8"/>
    <mergeCell ref="B9:R9"/>
    <mergeCell ref="B38:E38"/>
    <mergeCell ref="B41:E41"/>
    <mergeCell ref="G41:I41"/>
    <mergeCell ref="K41:L41"/>
    <mergeCell ref="G42:I42"/>
    <mergeCell ref="K42:L42"/>
    <mergeCell ref="B43:R43"/>
    <mergeCell ref="G44:R44"/>
    <mergeCell ref="B48:R48"/>
    <mergeCell ref="B7:R7"/>
    <mergeCell ref="B2:R2"/>
    <mergeCell ref="B3:R3"/>
    <mergeCell ref="B4:R4"/>
    <mergeCell ref="B5:R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 TRIMESTRE 2014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Insor</dc:creator>
  <cp:lastModifiedBy>Carlos Kevin Moran</cp:lastModifiedBy>
  <cp:lastPrinted>2014-06-26T15:06:19Z</cp:lastPrinted>
  <dcterms:created xsi:type="dcterms:W3CDTF">2014-02-07T20:05:59Z</dcterms:created>
  <dcterms:modified xsi:type="dcterms:W3CDTF">2014-08-06T14:57:36Z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