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2750" tabRatio="499" activeTab="0"/>
  </bookViews>
  <sheets>
    <sheet name="PA_Seguim_Trim2" sheetId="30" r:id="rId1"/>
  </sheets>
  <definedNames>
    <definedName name="_xlnm._FilterDatabase" localSheetId="0" hidden="1">'PA_Seguim_Trim2'!$A$6:$V$128</definedName>
  </definedNames>
  <calcPr calcId="152511"/>
</workbook>
</file>

<file path=xl/sharedStrings.xml><?xml version="1.0" encoding="utf-8"?>
<sst xmlns="http://schemas.openxmlformats.org/spreadsheetml/2006/main" count="1038" uniqueCount="696">
  <si>
    <t>Responsable</t>
  </si>
  <si>
    <t>META 2016 -2018</t>
  </si>
  <si>
    <t>Implementar política de gestión del talento humano en el INSOR.</t>
  </si>
  <si>
    <t>Aplicar la Política de gestión Financiera en el INSOR</t>
  </si>
  <si>
    <t>Realizar la programación del presupuesto y realizar el seguimiento a su ejecución acorde con la planeación estratégica y obligaciones funcionales del INSOR</t>
  </si>
  <si>
    <t>Realizar oportunamente y presentar ante hacienda el Programa anual mensualizado de caja</t>
  </si>
  <si>
    <t>Realizar la Formulación y seguimiento a proyectos de inversión</t>
  </si>
  <si>
    <t>Elaborar y publicar el Plan Anual de Adquisiciones</t>
  </si>
  <si>
    <t>Meta 2016</t>
  </si>
  <si>
    <t>Subproductos</t>
  </si>
  <si>
    <t>Subactividades</t>
  </si>
  <si>
    <t>Línea Programática</t>
  </si>
  <si>
    <t>TRANSPARENCIA PARTICIPACIÓN Y SERVICIO AL CIUDADANO</t>
  </si>
  <si>
    <t>Implementar la política de transparencia, participación y servicio al ciudadano en el INSOR.</t>
  </si>
  <si>
    <t>Fortalecer los procesos administrativos y operativos encaminados a fomentar la eficiencia y productividad</t>
  </si>
  <si>
    <t xml:space="preserve">Definir e implementar estrategia de servicio al ciudadano. </t>
  </si>
  <si>
    <t>GESTIÓN DE TALENTO HUMANO</t>
  </si>
  <si>
    <t>Fortalecer el proceso de Gestión del Talento Humano</t>
  </si>
  <si>
    <t>Secretaría General / Área de Talento Humano</t>
  </si>
  <si>
    <t>Ajustar y ejecutar el Plan Estratégico de Talento Humano</t>
  </si>
  <si>
    <t>EFICIENCIA ADMINISTRATIVA</t>
  </si>
  <si>
    <t>Rediseñar el Sistema de Gestión de Calidad del INSOR</t>
  </si>
  <si>
    <t>Implementar buenas prácticas para reducir consumo de papel (Política de Cero Papel), teniendo en cuenta la elaboración de documentos y procedimientos electrónicos</t>
  </si>
  <si>
    <t>Eejcutar cronograma gestión de tecnología y de seguridad de la información (requerimientos Estrategia de Gobierno en línea)</t>
  </si>
  <si>
    <t xml:space="preserve">Ejecutar cronograma de actividades de Gestión Documental </t>
  </si>
  <si>
    <t>Optimizar y racionalizar los recursos físicos, administrativos, tecnológicos y operativos.</t>
  </si>
  <si>
    <t>Porcentaje de ejecución del Plan Estratégico deTalento Humano</t>
  </si>
  <si>
    <t>GESTIÓN FINANCIERA</t>
  </si>
  <si>
    <t>Política de eficiencia administrativa implementada</t>
  </si>
  <si>
    <t>1 Informe de gestión consolidado (Informes periódicos trimestrales)</t>
  </si>
  <si>
    <t>GESTIÓN MISIONAL Y DE GOBIERNO</t>
  </si>
  <si>
    <t>Fortalecer mecanismos de seguimiento de la Gestión Misional y de Gobierno</t>
  </si>
  <si>
    <t>Oficina Asesora de Planeación y Sistemas</t>
  </si>
  <si>
    <t>Consolidación de reportes de seguimiento con criterios de calidad y oportunidad</t>
  </si>
  <si>
    <t>Realizar actualización de instrumentos de planeación estratégica y el seguimiento a los respectivos planes de la entidad</t>
  </si>
  <si>
    <t xml:space="preserve">Revisión y ajuste de indicadores de los instrumentos de planeación </t>
  </si>
  <si>
    <t>Indicadores ajustados</t>
  </si>
  <si>
    <t>Reportes de seguimiento (cumplimiento de cronograma)</t>
  </si>
  <si>
    <t>Revisar y ajustar los OPA (otros procedimientos administrativos) y los trámites a que haya lugar del INSOR.</t>
  </si>
  <si>
    <t>INSTITUTO NACIONAL PARA SORDOS - INSOR -.</t>
  </si>
  <si>
    <t>Plan Nacional de Desarrollo</t>
  </si>
  <si>
    <t>Eje estratégico</t>
  </si>
  <si>
    <t>Objetivo Estratégico</t>
  </si>
  <si>
    <t>Objetivo Línea Prográmatica</t>
  </si>
  <si>
    <t>Indicador</t>
  </si>
  <si>
    <t>Producto</t>
  </si>
  <si>
    <t xml:space="preserve">Actividad </t>
  </si>
  <si>
    <t>Pilares</t>
  </si>
  <si>
    <t>Estrategias Transversales</t>
  </si>
  <si>
    <t>Meta PND</t>
  </si>
  <si>
    <t>EDUCACIÓN</t>
  </si>
  <si>
    <t>MOVILIDAD SOCIAL</t>
  </si>
  <si>
    <t>Mayor cobertura, permanencia y calidad en el sistema educativo</t>
  </si>
  <si>
    <t xml:space="preserve">30 entidades </t>
  </si>
  <si>
    <t xml:space="preserve">1 propuesta de estrategia. </t>
  </si>
  <si>
    <t>Diseño de la estrategia de asesoría y asistencia técnica para la atención diferencial y priorizada a las entidades territoriales que tienen oferta educativa para sordos.</t>
  </si>
  <si>
    <t>Subdirección de Gestión Educativa</t>
  </si>
  <si>
    <t>310-1506-1-10</t>
  </si>
  <si>
    <t>1 estrategia de asesoria virtual</t>
  </si>
  <si>
    <t>1 registro</t>
  </si>
  <si>
    <t>agentes cualificados</t>
  </si>
  <si>
    <t>Implementación de acciones de comunicación interna e externa y difusión de servicios, mediante los diferentes medios disponibles y la realización de producciones audiovisuales.</t>
  </si>
  <si>
    <t xml:space="preserve">310-1506-1-10 </t>
  </si>
  <si>
    <t>Realizar actividades de divulgación en medios masivos</t>
  </si>
  <si>
    <t>310-1506-1-20</t>
  </si>
  <si>
    <t>10 rutas</t>
  </si>
  <si>
    <t xml:space="preserve">12 planes </t>
  </si>
  <si>
    <t>Talleres de cualificación dirigido a los profesionales de las S.E. y I.E. de las entidades territoriales priorizadas</t>
  </si>
  <si>
    <t>Propuesta de Ajustes razonables a la evaluación presentada evaluación de la calidad educativa para personas sordas</t>
  </si>
  <si>
    <t>Realizar los ajustes a las pruebas Saber 11</t>
  </si>
  <si>
    <t>Realizar propuesta para el ajuste razonable a las pruebas 3, 5 y 9</t>
  </si>
  <si>
    <t xml:space="preserve">Estrategia de Alianzas </t>
  </si>
  <si>
    <t xml:space="preserve">Generar acciones de alianzas y acompañamientos para mejorar oferta, permanencia y calidad </t>
  </si>
  <si>
    <t xml:space="preserve">Recursos pedagógicos desarrollados </t>
  </si>
  <si>
    <t xml:space="preserve">Promover acciones que permitan el desarrollo de recursos pedagógicos para la comunidad educativa </t>
  </si>
  <si>
    <t>2 unidades didácticas</t>
  </si>
  <si>
    <t>Realizar los diseños didactivos y guiones para la produccion de materales educativos digitales.</t>
  </si>
  <si>
    <t>60 contenidos</t>
  </si>
  <si>
    <t>Producir contenidos educativos digitales</t>
  </si>
  <si>
    <t>1 montaje en plataforma web</t>
  </si>
  <si>
    <t>Realizar los montajes tecnológicos en la plataforma web, para la divulgación de contenidos educativos digitales para sordos.</t>
  </si>
  <si>
    <t>Informes de gestión</t>
  </si>
  <si>
    <t>5 IES fortalecidas (Informes)</t>
  </si>
  <si>
    <t>ATENCIÓN INTEGRAL PARA LA PRIMERA INFANCIA SORDA</t>
  </si>
  <si>
    <t>Apropiar modelos de atención integral a Primera Infancia</t>
  </si>
  <si>
    <t xml:space="preserve">Un modelo de atención integral para primera infancia sorda  </t>
  </si>
  <si>
    <t>Un proyecto piloto  bilingüe de atención integral para niñas y niños sordos en  primera infancia  implementado</t>
  </si>
  <si>
    <t>Documento de Protocolos formulados y promovidos</t>
  </si>
  <si>
    <t>Elaborar protocolos para la atención integral de los niños sordos menores de seis años entidades territoriales, en el marco del proyecto Colombia primera en educación.</t>
  </si>
  <si>
    <t>1 protocolo de atención</t>
  </si>
  <si>
    <t>Diseñar protocolos para la atención integral de los niños sordos menores de seis años.</t>
  </si>
  <si>
    <t>informes (Cumplimiento de cronograma)</t>
  </si>
  <si>
    <t>Promover protocolos de atención integral pertinentes para las niñas y niños sordos, dirigidos a las entidades territoriales, en el marco del proyecto Colombia primera en educación</t>
  </si>
  <si>
    <t>Informe ejecución Plan de capacitación dirigida a comunidad oyente y sorda</t>
  </si>
  <si>
    <t>Agentes educativos capacitados</t>
  </si>
  <si>
    <t xml:space="preserve">Realizar acciones de formación a agentes educativos para el mejoramiento de la atención integral a la primera infancia sorda </t>
  </si>
  <si>
    <t>Apoyar la Implementación de una red de padres de familia de niños sordos</t>
  </si>
  <si>
    <t>Documento: "Proyecto piloto bilingüe de atención integral para niñas y niños sordos en  primera infancia".</t>
  </si>
  <si>
    <t xml:space="preserve">Implementar proyecto piloto bilingüe de atención integral para niñas y niños sordos en  primera infancia </t>
  </si>
  <si>
    <t>Documento propuesta proyecto piloto</t>
  </si>
  <si>
    <t xml:space="preserve">Diseñar la propuesta de proyecto piloto bilingüe de atención integral para niñas y niños sordos en  primera infancia </t>
  </si>
  <si>
    <t>Documento de alianza (acuerdo de compromisos)</t>
  </si>
  <si>
    <t>Gestionar proyecto piloto bilingüe de atención integral para niñas y niños sordos en  primera infancia con el MEN e ICBF</t>
  </si>
  <si>
    <t>Fichas técnicas de implementación, evaluación y seguimiento</t>
  </si>
  <si>
    <t>LENGUAS Y PLANEACIÓN LINGÜÍSTICA</t>
  </si>
  <si>
    <t>Normalizar y cualificar el servicio de interpretación de LSC y los procesos de planeación lingüística.</t>
  </si>
  <si>
    <t>Servicio de interpretación Lengua de Señas Colombiana -LSC normalizado consolidado</t>
  </si>
  <si>
    <t>Servicio de interpretación Lengua de Señas Colombiana -LSC normalizado implementado</t>
  </si>
  <si>
    <t>Diseñar las pruebas de certificación para el servicio de interpretación LSC - español.</t>
  </si>
  <si>
    <t>200 pruebas aplicadas</t>
  </si>
  <si>
    <t>Diseño curricular elaborado y aprobado</t>
  </si>
  <si>
    <t>Diseñar programas curriculares transferibles para enseñanza de la LSC</t>
  </si>
  <si>
    <t>1 documento de programas curriculares</t>
  </si>
  <si>
    <t>Diseñar y entregar programas curriculares transferibles para las organizaciones sociales y comunidad educativa</t>
  </si>
  <si>
    <t xml:space="preserve">10 Informes de aplicación </t>
  </si>
  <si>
    <t>Realizar cursos en 10 ciudades.</t>
  </si>
  <si>
    <t>Procesos de planeación lingüística (estatus, actitudes, corpus y adquisición) regulado</t>
  </si>
  <si>
    <t>Implementar la Normalización de la LSC para contextos escolares</t>
  </si>
  <si>
    <t>1 proyecto de planeación lingüística</t>
  </si>
  <si>
    <t>Formulación del proyecto de planeación lingüística para la constitución del corpus nacional académico.</t>
  </si>
  <si>
    <t>1 léxico académico</t>
  </si>
  <si>
    <t>Recolección de léxico académico, en LSC, en diez (10) entidades territoriales.</t>
  </si>
  <si>
    <t>1 informe de divulgación</t>
  </si>
  <si>
    <t>Divulgación del corpus de LSC de áreas académicas, por medio de plataforma web.</t>
  </si>
  <si>
    <t>EQUIDAD</t>
  </si>
  <si>
    <t>Promover la igualdad de oportunidades en el goce efectivo de los derechos sociales</t>
  </si>
  <si>
    <t>GOCE EFECTIVO DE DERECHOS</t>
  </si>
  <si>
    <t>Promover la reducción de brechas en el acceso de las personas sordas al goce efectivo de derechos y la provisión de servicios de la oferta pública.</t>
  </si>
  <si>
    <t>INFORMACIÓN Y CONTENIDOS ACCESIBLES</t>
  </si>
  <si>
    <t>Promover ajustes razonables para garantizar el acceso a la información y a la comunicación para personas sordas.</t>
  </si>
  <si>
    <t>300 ajustes para la accesibilidad a la información y contenidos de comunicación para personas sordas</t>
  </si>
  <si>
    <t>Ajustes realizados / 100 ajustes programados</t>
  </si>
  <si>
    <t>Contenidos, publicaciones, campañas y piezas de comunicación y divulgación accesibles para personas sordas elaborados.</t>
  </si>
  <si>
    <t xml:space="preserve">Diseñar, elaborar y producir contenidos, publicaciones, campañas y piezas de comunicación y divulgación accesibles para personas sordas. </t>
  </si>
  <si>
    <t xml:space="preserve">94 contenidos digitales </t>
  </si>
  <si>
    <t>Elaborar contenidos digitales de comunicación e información accesibles para la promoción de derechos de las personas sordas.</t>
  </si>
  <si>
    <t>410-1506-1-10</t>
  </si>
  <si>
    <t>Subdirección de Promoción y Desarrollo</t>
  </si>
  <si>
    <t>Implementar procesos de ajustes razonables a contenidos originados en televisión.</t>
  </si>
  <si>
    <t>1 estrategia de difusión</t>
  </si>
  <si>
    <t>410-1506-1-21</t>
  </si>
  <si>
    <t>1 campaña pedagógica</t>
  </si>
  <si>
    <t>2 acciones de socialización</t>
  </si>
  <si>
    <t>Realizar acciones de socialización del entorno de derechos para personas sordas.</t>
  </si>
  <si>
    <t>410-1506-1-20</t>
  </si>
  <si>
    <t>310-1506-1-21</t>
  </si>
  <si>
    <t>Articular las acciones públicas para el cierre de brechas poblacionales, con acceso a servicios de calidad</t>
  </si>
  <si>
    <t>Fortalecer la capacidad institucional para garantizar la inclusión social de las personas sordas</t>
  </si>
  <si>
    <t>ACCIÓN INTEGRAL PARA LA PROMOCIÓN DE DERECHOS DE PERSONAS SORDAS</t>
  </si>
  <si>
    <t>Promover la gestión coordinada de la oferta de servicios y la demanda de beneficios y oportunidades del desarrollo humano de las personas sordas con la contribución del sector público, el sector privado y la sociedad civil.</t>
  </si>
  <si>
    <t>100 acciones interinstitucionales para promover la generación de entornos pertinentes para la inclusión social de las personas sordas</t>
  </si>
  <si>
    <t>Realizar asistencia técnica a entidades públicas o privadas.</t>
  </si>
  <si>
    <t>Realizar acciones de intercambio de experiencias con organismos internacionales en la atención, acceso y goce efectivo de derechos de personas sordas.</t>
  </si>
  <si>
    <t>Elaborar una propuesta para contribuir con el diseño de la Ruta de Atención Intersectorial para personas con discapacidad con énfasis en las personas sordas.</t>
  </si>
  <si>
    <t xml:space="preserve"> GESTIÓN DE LA INFORMACIÓN</t>
  </si>
  <si>
    <t>Un observatorio de Política Social Implementado</t>
  </si>
  <si>
    <t xml:space="preserve"> 4 Protocolos de intercambio de información y acuerdos de confidencialidad celebrados </t>
  </si>
  <si>
    <t>2 alianzas</t>
  </si>
  <si>
    <t>Gestión para la consecución de las bases de datos del MEN (básica, media y superior), ICFES, ICBF, u otros sistemas de información del sector para el análisis del 1 a 1 sobre matrícula permanencia y calidad.</t>
  </si>
  <si>
    <t>Línea Base</t>
  </si>
  <si>
    <t>Estructura de línea base y matriz de indicadores</t>
  </si>
  <si>
    <t>Definición de áreas temáticas, actores responsables de la información, variables, marco legal, requerimientos de información y pertinencia, lineamientos para la construcción y organización de bases de datos que han de alimentar los indicadores.</t>
  </si>
  <si>
    <t>Esquema de análisis.</t>
  </si>
  <si>
    <t>Transversalización del SIPS, sus indicadores y estadísticas a la gestión institucional e incidencia en política pública.</t>
  </si>
  <si>
    <t>4 Estudios</t>
  </si>
  <si>
    <t>2 estudios</t>
  </si>
  <si>
    <t>Elaboración de estudios de carácter descriptivo o analítico en derechos priorizados</t>
  </si>
  <si>
    <t xml:space="preserve">2 estudios </t>
  </si>
  <si>
    <t>Elaboración de estudios de carácter descriptivo o analítico en temas coyunturales y bajo enfoques transversales</t>
  </si>
  <si>
    <t>Reportes / Publicaciones</t>
  </si>
  <si>
    <t>Comunicar, divulgar y publicar información del observartorio</t>
  </si>
  <si>
    <t>Producción cartográfica (cumplimiento de cronograma)</t>
  </si>
  <si>
    <t>Implementar  procesos y modelos de georreferenciación de la información de la PSC</t>
  </si>
  <si>
    <t>Acciones de comunicación (cumplimiento de cronograma)</t>
  </si>
  <si>
    <t>Realizar acciones de comunicación y divulgación con actores académicos, instituciones gubernamentales, ONG y otros actores involucrados.</t>
  </si>
  <si>
    <t>Publicaciones (cumplimiento de cronograma)</t>
  </si>
  <si>
    <t>Promover la instrumentalización de políticas públicas en materia de discapacidad auditiva</t>
  </si>
  <si>
    <t>1 documento orientador</t>
  </si>
  <si>
    <t>Identificar y documentar las políticas, herramientas y regulación en materia de garantía de derechos para personas sordas.</t>
  </si>
  <si>
    <t>Dirección General</t>
  </si>
  <si>
    <t>1 documento base reglamentación Ley 982</t>
  </si>
  <si>
    <t>Elaborar (involucra la consolidación de propuestas) documento base para discusión de la reglamentación de la ley 982</t>
  </si>
  <si>
    <t>Socializar las propuestas de reglamentación.</t>
  </si>
  <si>
    <t>CAPACIDAD INSTITUCIONAL</t>
  </si>
  <si>
    <t>Fortalecer la capacidad institucional del INSOR</t>
  </si>
  <si>
    <t>Estrategia para fortalecer la Capacidad Institucional del INSOR implementada</t>
  </si>
  <si>
    <t xml:space="preserve">Oficina Asesora de Planeación y Sistemas </t>
  </si>
  <si>
    <t>310-1506-2-10</t>
  </si>
  <si>
    <t>Fortalecer la plataforma tecnológica del INSOR (hardware, software y otros equipos)</t>
  </si>
  <si>
    <t>Efectuar el Mantenimiento Preventivo y Correctivo de la plataforma tecnológica del INSOR</t>
  </si>
  <si>
    <t>310-1506-2-10 </t>
  </si>
  <si>
    <t>Secretaria General</t>
  </si>
  <si>
    <t>Definir e implementar estrategia de participación ciudadana en la gestión</t>
  </si>
  <si>
    <t>Propuesta reglamentación Ley 982</t>
  </si>
  <si>
    <t>Presentación de propuesta reglamentación Ley 982</t>
  </si>
  <si>
    <t xml:space="preserve">% cumplimiento Cronograma desarrollo Plataforma tecnológica  </t>
  </si>
  <si>
    <t>Plataforma tecnológica</t>
  </si>
  <si>
    <t xml:space="preserve">   Diagnosticar e implementar una estrategia para fortalecer la plataforma tecnológica del INSOR en atención con la capacidad de gestión del INSOR en la promoción de derechos de las personas sordas. </t>
  </si>
  <si>
    <t>Levantamiento y Registro documentos de Promoción y Desarrollo</t>
  </si>
  <si>
    <t>Levantamiento y Registro documentos de Gestión Educativa</t>
  </si>
  <si>
    <t>Registro de documentos</t>
  </si>
  <si>
    <t>Informe ejecución actividades servicio de interpretación</t>
  </si>
  <si>
    <t>Hacer seguimiento a los componentes de Racionalización de Trámites, Rendición de cuentas, Servicio al Ciudadano, Transparencia</t>
  </si>
  <si>
    <t>Plan Anticorrupción ejecutado</t>
  </si>
  <si>
    <t>Estrategia de Participación Ciudadana implementada</t>
  </si>
  <si>
    <t>Informe Documentos organizados y registrados</t>
  </si>
  <si>
    <t># de acciones realizadas / 35 acciones programadas</t>
  </si>
  <si>
    <t>Plan de Capacitación</t>
  </si>
  <si>
    <t>Plan de Vacantes</t>
  </si>
  <si>
    <t>Plan de Bienestar e incentivos</t>
  </si>
  <si>
    <t>Elaborar y ejecutar el Plan de Capacitación</t>
  </si>
  <si>
    <t>Elaborar el Plan de Vancantes</t>
  </si>
  <si>
    <t>Elaborar y ejecutar el Plan de Bienestar e incentivos</t>
  </si>
  <si>
    <t>Sistema de Gestión de Calidad</t>
  </si>
  <si>
    <t>Informe de servicios y trámites</t>
  </si>
  <si>
    <t>Informe Gestión Tecnológica y Seguridad de la Información</t>
  </si>
  <si>
    <t>Archivos organizados</t>
  </si>
  <si>
    <t>Adelantar acciones para garantizar una planta física adecuada para el funcionamiento del INSOR</t>
  </si>
  <si>
    <t xml:space="preserve">Planta física adecuada para el funcionamiento del INSOR </t>
  </si>
  <si>
    <t>Planta física</t>
  </si>
  <si>
    <t xml:space="preserve"> actualización y mejora continua de los instrumentos de la gestión contractual</t>
  </si>
  <si>
    <t>Optimizar el proceso de la gestión contractual del INSOR</t>
  </si>
  <si>
    <t>Documento Proceso de Gestión Contractual</t>
  </si>
  <si>
    <t>Realizar la programación presupuestal acorde con la planeación estratégica y obligaciones funcionales del INSOR</t>
  </si>
  <si>
    <t>Realizar oportunamente y presentar ante hacienda el Programa anual mensualizado de caja PAC</t>
  </si>
  <si>
    <t xml:space="preserve">Eejcutar PAC </t>
  </si>
  <si>
    <t>Realizar seguimiento a proyectos de inversión</t>
  </si>
  <si>
    <t>Plan Anual de Adquisiciones</t>
  </si>
  <si>
    <t>PAC</t>
  </si>
  <si>
    <t>Programación presupuestal</t>
  </si>
  <si>
    <t>Realizar ejecución y seguimiento a la ejecución presupuestal</t>
  </si>
  <si>
    <t>Proceso de gestión contractual documentado</t>
  </si>
  <si>
    <t>Politica de Cero Papel</t>
  </si>
  <si>
    <t>Planear el rediseño del SGC</t>
  </si>
  <si>
    <t>Rediseñar la documentación del SGC</t>
  </si>
  <si>
    <t>Implementar la documentación del SGC</t>
  </si>
  <si>
    <t>Realizar evaluación interna del desempeño del SGC</t>
  </si>
  <si>
    <t>Plan de Trabajo
Resolución de adopación de equipos de trabajo</t>
  </si>
  <si>
    <t>Documentación actualizada</t>
  </si>
  <si>
    <t>Registros de implementación de la documentación del SGC</t>
  </si>
  <si>
    <t>Adoptar la política de Cero Papel</t>
  </si>
  <si>
    <t xml:space="preserve">Documento Política Cero Papel </t>
  </si>
  <si>
    <t>Implemetar la Política de Cero Papel</t>
  </si>
  <si>
    <t>Informes de seguimiento a la implementación</t>
  </si>
  <si>
    <t>Política Ambiental</t>
  </si>
  <si>
    <t>Implementar buenas prácticas ambientales para reducir los impactos negativos en el medio ambiente (Política ambiental).</t>
  </si>
  <si>
    <t xml:space="preserve">Adopción de la Política Ambiental del INSOR </t>
  </si>
  <si>
    <t>Compendio de Formatos e instructivos</t>
  </si>
  <si>
    <t>Simplificar y racionalizar tiempos y actividades del proceso de gestión contractual</t>
  </si>
  <si>
    <t>Sede provisional funcionando</t>
  </si>
  <si>
    <t>Informes de coordinación y gerencia proyecto</t>
  </si>
  <si>
    <t>Pagar arriendos de sede provisional</t>
  </si>
  <si>
    <t>Coordinar y gerenciar las diferentes etapas del proyecto de adecuación de la sede del INSOR</t>
  </si>
  <si>
    <t>Adquirir bienes muebles, hardware, software y telecomunicaciones</t>
  </si>
  <si>
    <t>Plan de adquisiciones equipos y muebles para sede Insor</t>
  </si>
  <si>
    <t xml:space="preserve">Adecuar las instalaciones del INSOR </t>
  </si>
  <si>
    <t>Sede propia del INSOR</t>
  </si>
  <si>
    <t>Realizar mantenimiento y apoyo a servicios generales de la sede</t>
  </si>
  <si>
    <t>Plan de mantenimiento</t>
  </si>
  <si>
    <t>Realizar la planeación documental</t>
  </si>
  <si>
    <t>Realizar la organización documental</t>
  </si>
  <si>
    <t>Realizar la disposición documental</t>
  </si>
  <si>
    <t>Plan de trabajo</t>
  </si>
  <si>
    <t>Tablas de Retención Documental</t>
  </si>
  <si>
    <t>Revisar el plan de ajuste tecnológico</t>
  </si>
  <si>
    <t>Informe de seguimiento</t>
  </si>
  <si>
    <t>Elaborar informe de seguimiento al Protocolo IPv6</t>
  </si>
  <si>
    <t>Informe del Sistema de Seguridad de la linformación</t>
  </si>
  <si>
    <t>Informe de revisión</t>
  </si>
  <si>
    <t xml:space="preserve">Diagnóstico de viabilidad de implementación de servicios de intercambio de información </t>
  </si>
  <si>
    <t>Documento diagnóstico</t>
  </si>
  <si>
    <t>Revisión y ajuste a los OPA</t>
  </si>
  <si>
    <t>Revisión y formalización de trámites</t>
  </si>
  <si>
    <t>Informe de trámites</t>
  </si>
  <si>
    <t>Informe de seguimiento a OPA</t>
  </si>
  <si>
    <t>Implementar de las política de gestión financiera</t>
  </si>
  <si>
    <t>Presupuesto apropiado / presupuesto ejecutado</t>
  </si>
  <si>
    <t>Ejecución presupuestal anual del 95%</t>
  </si>
  <si>
    <t xml:space="preserve">Promedio ( PAC Ejecutado / PAC solicitado en cada mes)  </t>
  </si>
  <si>
    <t>Cumplimiento del 92 % en la ejecución financiera de los proyectos de inversión</t>
  </si>
  <si>
    <t>Ejecución financiera proyectos de inversión / Total presupuesto asignado a proyectos de inversión</t>
  </si>
  <si>
    <t>Elaborar, publicar y ejecutar el Plan Anual de Adquisiciones</t>
  </si>
  <si>
    <t>Informe Cumplimiento de cronograma de compras (celebración de contratos)</t>
  </si>
  <si>
    <t>Realizar informe del seguimiento al Plan Anual de Adquisiciones</t>
  </si>
  <si>
    <t>Informe de Gestión PAA</t>
  </si>
  <si>
    <t>Implementar y hacer seguimiento del Plan Estratégico de Talento Humano</t>
  </si>
  <si>
    <t>Elaborar el Plan Institucional de Capacitación</t>
  </si>
  <si>
    <t>Ejecutar y hacer seguimiento al PIC</t>
  </si>
  <si>
    <t>Elaborar el Plan Anual de Vacantes</t>
  </si>
  <si>
    <t>Publicar el Plan Anual de Vacantes</t>
  </si>
  <si>
    <t>Elaborar el Plan de Bienestar e incentivos</t>
  </si>
  <si>
    <t>Ejeuctar y hacer seguimiento al Plan de Bienestar e incentivos</t>
  </si>
  <si>
    <t>Realizar la evaluación del desempeño</t>
  </si>
  <si>
    <t>Realizar la concertación de objetivos</t>
  </si>
  <si>
    <t>Realizar los Acuerdos de Gestión con los Gerentes Públicos</t>
  </si>
  <si>
    <t>Evaluar los Gerentes Públicos</t>
  </si>
  <si>
    <t>SG-SST</t>
  </si>
  <si>
    <t>EQUIDAD Y PAZ</t>
  </si>
  <si>
    <t>BUEN GOBIERNO</t>
  </si>
  <si>
    <t>ADMINISTRATIVO Y DE GESTIÓN</t>
  </si>
  <si>
    <t>Informes de Auditoria Interna.</t>
  </si>
  <si>
    <t>Implementar el SG-SST</t>
  </si>
  <si>
    <t>Informe socialización Plan Estrategico</t>
  </si>
  <si>
    <t>Informe de gestión (ejecución y seguimiento) del Plan Estratégico de Talento Humano</t>
  </si>
  <si>
    <t>Registro de concertación de objetivos</t>
  </si>
  <si>
    <t>Resultados de evaluación del desempeño</t>
  </si>
  <si>
    <t>Registro de Acuerdos de Gestión</t>
  </si>
  <si>
    <t xml:space="preserve">Resultados de evaluación de los Gerentes Públicos </t>
  </si>
  <si>
    <t>Informe de evaluación de los funcionarios</t>
  </si>
  <si>
    <t>Evaluar los funcionarios de carrera y gerentes públicos</t>
  </si>
  <si>
    <t>Plan Institucional de Capacitación PIC</t>
  </si>
  <si>
    <t>Plan Anual de Vacantes</t>
  </si>
  <si>
    <t>Plan de Bienestar e Incentivos</t>
  </si>
  <si>
    <t>Mantener actualizada la información institucional obligatoria en el marco de la Ley 1712 de 2014 y Decreto 103 de 2015</t>
  </si>
  <si>
    <t xml:space="preserve">Insumos para Audiencia pública </t>
  </si>
  <si>
    <t xml:space="preserve">Plan de trabajo para la implementación del Sistema de Seguridad y Salud en el trabajo </t>
  </si>
  <si>
    <t>Diseñar la documentación del SG-SST</t>
  </si>
  <si>
    <t xml:space="preserve">Implementación del Sistema de Seguridad y Salud en el trabajo </t>
  </si>
  <si>
    <t xml:space="preserve">Mantener la estrategia de rendición de cuentas sostenida </t>
  </si>
  <si>
    <t>Socializar, ajustar, implementar y hacer seguimiento al Plan Anticorrupción</t>
  </si>
  <si>
    <t>Plan Anticorrupción socializado</t>
  </si>
  <si>
    <t>Socializar y ajustar el Plan Anticorrupción</t>
  </si>
  <si>
    <t>Mapa de Riesgos</t>
  </si>
  <si>
    <t xml:space="preserve">Realizar administración del riesgo </t>
  </si>
  <si>
    <t xml:space="preserve">Informe consolidado de: Matriz estrategia antitramites, Rendición de cuentas, Servicio al ciudadano, acciones para la transparencia e iniciativas adicionales </t>
  </si>
  <si>
    <t xml:space="preserve">Verificar la disponibilidad de sistemas de información que garanticen al ciudadano un fácil acceso a la información del INSOR </t>
  </si>
  <si>
    <t>Realizar ajustes a los sistemas de información de acuerdo a cronograma</t>
  </si>
  <si>
    <t>Realizar acciones encaminadas al fortalecimiento de la cultura organizacional en cuanto a la importancia de publicar la información.</t>
  </si>
  <si>
    <t>Informe sistemas de información</t>
  </si>
  <si>
    <t>Cronograma de ajustes</t>
  </si>
  <si>
    <t>Evidencias de socialización</t>
  </si>
  <si>
    <t xml:space="preserve"> Rendición de cuentas interna</t>
  </si>
  <si>
    <t>Programar y Realizar la Rendición de cuentas interna</t>
  </si>
  <si>
    <t xml:space="preserve"> Informes de gestión en territorio.</t>
  </si>
  <si>
    <t xml:space="preserve">Verificar y definir espacios o mecanismos institucionales para la participación ciudadana en la planeación, ejecución y control de la gestión institucional. </t>
  </si>
  <si>
    <t xml:space="preserve">Mecanismos de participación </t>
  </si>
  <si>
    <t>Pagina WEB con información actualizada</t>
  </si>
  <si>
    <t>Verificar y defnir canales de comunicación para garantizar el acceso a los interesados a los servicios del INSOR con información completa y clara, con eficiencia y transparencia, consistencia, calidad y oportunidad.</t>
  </si>
  <si>
    <t>Canales de comunicación con el ciudadano</t>
  </si>
  <si>
    <t>Elaborar informe de gestión de la estrategia de servicio al ciudadano</t>
  </si>
  <si>
    <t>Informe de gestión servicio al ciudadano</t>
  </si>
  <si>
    <t>Informe de Seguimiento Plan Anticorrupción y de Servicio al Ciudadano</t>
  </si>
  <si>
    <t xml:space="preserve">Informe de seguimiento a la estrategia de Transparencia y Acceso a la Información Pública </t>
  </si>
  <si>
    <t>Informe de Rendición de Cuentas</t>
  </si>
  <si>
    <t>Informe de la Estrategia de Servicio al Ciudadano</t>
  </si>
  <si>
    <t>Informe de seguimiento a la Estrategia de Participación Ciudadana</t>
  </si>
  <si>
    <t>Acciones PIC ejecutadas / Acciones PIC programadas</t>
  </si>
  <si>
    <t>Publicación plan de vacantes</t>
  </si>
  <si>
    <t>Acciones Plan Bienestar ejecutadas / Acciones programadas</t>
  </si>
  <si>
    <t># funcionarios evaluados / # de funcionarios sujetos de evaluación</t>
  </si>
  <si>
    <t>Plan de Trabajo</t>
  </si>
  <si>
    <t>Documentación elaborada</t>
  </si>
  <si>
    <t>Registros de implementación de la documentación del SG-SST</t>
  </si>
  <si>
    <t>Porcentaje de implementación del SG-SST</t>
  </si>
  <si>
    <t>% de implementación rediseño del SGC</t>
  </si>
  <si>
    <t># Acciones ejecutadas política de cero papel / # Acciones programadas</t>
  </si>
  <si>
    <t xml:space="preserve">% cumplimiento cronograma Plan de Gestión Tecnológica </t>
  </si>
  <si>
    <t>% cumplimiento cronograma de gestión documental</t>
  </si>
  <si>
    <t>% cumplimiento acciones programadas para el funcionamiento de la Planta Física del INSOR</t>
  </si>
  <si>
    <t>% cumplimiento cronograma optimización proceso de gestión contractual</t>
  </si>
  <si>
    <t>Secretaría General</t>
  </si>
  <si>
    <t>Oficina Asesora de Planeación y Sistemas / Control Interno</t>
  </si>
  <si>
    <t>Oficina Asesora de Planeación y Sistemas / Área de Comunicaciones</t>
  </si>
  <si>
    <t>Dirección General / Oficina Asesora de Planeación y Sistemas</t>
  </si>
  <si>
    <t>Crear los espacios de diálogo con la ciudadanía</t>
  </si>
  <si>
    <t>Audiencia pública</t>
  </si>
  <si>
    <t>Programar y realizar Audiencia Pública de Rendición de Cuentas</t>
  </si>
  <si>
    <t>Realizar presentación de informe de gestión del INSOR en cada salida a territorio.</t>
  </si>
  <si>
    <t>Fortalecer el Espacio "Tu Hora con Marcela" como estrategía de rendión de cuentas.</t>
  </si>
  <si>
    <t>Espacio "Tu Hora con Marcela"</t>
  </si>
  <si>
    <t>Instrumentos elaborados</t>
  </si>
  <si>
    <t>Ajustar y publicar los instrumentos de planeación (Plan estratégico, Plan de Acción, POAI, Componente Sectorial)</t>
  </si>
  <si>
    <t>Elaborar reportes de seguimiento de los instrumentos de planeación</t>
  </si>
  <si>
    <t>Instrumentos de planeación</t>
  </si>
  <si>
    <t>Cumplimiento de cronograma de elaboración y seguimiento</t>
  </si>
  <si>
    <t>Instrumentos de planeación elaborados y con acciones de seguimiento</t>
  </si>
  <si>
    <t>Actualizar y socializar el Plan Estratégico de Talento Humano</t>
  </si>
  <si>
    <t>Implementar buenas prácticas para reducir consumo de papel (Política de Cero Papel).</t>
  </si>
  <si>
    <t>Organizar archivos de gestión para transferencia documental</t>
  </si>
  <si>
    <t>Cronograma para organización de archivos de gestión</t>
  </si>
  <si>
    <t>Ajustar proyectos de inversión</t>
  </si>
  <si>
    <t>Ajustes Proyectos de Inversión</t>
  </si>
  <si>
    <t>Plan elaborado y publicado (peso 20%)
+
cumplimiento cronograma desembolso de recursos (peso 40%)
+
Ejecución del PAA del 93% (peso 40%)</t>
  </si>
  <si>
    <t>Ejecutar el PAA</t>
  </si>
  <si>
    <t>90% de ejecución del PAA teniendo encuenta las variables de planeación, desembolsos y ejecución total.</t>
  </si>
  <si>
    <t>Ejecución del PAC en promedio mensual del  90%</t>
  </si>
  <si>
    <t>520-700-1-10</t>
  </si>
  <si>
    <t>Oficina Asesora de Planeación y Sistemas / Secretaría General</t>
  </si>
  <si>
    <t>Índice de Política Pública Integral Anticorrupción, con las directrices de la
Comisión Nacional de Moralización</t>
  </si>
  <si>
    <t>Entidades del orden nacional que cuentan con una gestión estratégica
del talento humano implementada</t>
  </si>
  <si>
    <t xml:space="preserve">Sectores utilizando información de desempeño y resultados para la
asignación presupuestal </t>
  </si>
  <si>
    <t>Sectores con propuesta de mejoramiento de la gestión a partir de los
modelos de gestión vigentes</t>
  </si>
  <si>
    <t>Estrategia de Transparencia y Acceso a la Información Pública implementada</t>
  </si>
  <si>
    <t>Estrategia de Rendición de cuentas ejecutada</t>
  </si>
  <si>
    <t>Estrategia de Servicio al Ciudadano ejecutada</t>
  </si>
  <si>
    <t>Sistema de Gestión de la Seguridad y Salud en el Trabajo (SG-SST) implementado</t>
  </si>
  <si>
    <t>Plan Estratégico de Talento Humano ejucutado</t>
  </si>
  <si>
    <t>Plan de Capacitación ejecutado</t>
  </si>
  <si>
    <t>Plan de Vacantes actualizado</t>
  </si>
  <si>
    <t>Plan de Bienestar e Incentivos ejecutado</t>
  </si>
  <si>
    <t>100% de los funcionarios de carrera y gerentes públicos evaluados</t>
  </si>
  <si>
    <t>122-1506-1-21</t>
  </si>
  <si>
    <t>Realizar traslado de los bienes muebles</t>
  </si>
  <si>
    <t xml:space="preserve">Norma de competencia de interpretes para sordos y sordociegos validada. </t>
  </si>
  <si>
    <t xml:space="preserve">Consolidar y validar la norma de competencia con las funciones identificadas.en alianza con el SENA y representantes de la academia y de la  organización civil. </t>
  </si>
  <si>
    <t>Consolidar la versión final de la norma de competencia</t>
  </si>
  <si>
    <t xml:space="preserve">Implementar mesas de validación de la norma con intérpretes de las regiones y con la comunidad sorda.  </t>
  </si>
  <si>
    <t xml:space="preserve">Desarrollar, evaluar y hacer seguimiento al proyecto piloto bilingüe de atención integral para niñas y niños sordos en  primera infancia </t>
  </si>
  <si>
    <t xml:space="preserve">Realizar la consulta pública de la norma técnica a nivel nacional </t>
  </si>
  <si>
    <t xml:space="preserve">Realizar el registro calificado del programa de formación tecnológica </t>
  </si>
  <si>
    <t xml:space="preserve">Elaborar la estructura curricular del programa tecnológico de formación de intérpretes. </t>
  </si>
  <si>
    <t xml:space="preserve">Definir  el curriculo del  programa de formación de intérpretes para sordos y sordociegos  en alianza con el SENA. </t>
  </si>
  <si>
    <t>1 informe de propuesta de modificación normativa</t>
  </si>
  <si>
    <t>1 de socialización de la propuesta</t>
  </si>
  <si>
    <t>1 informe de diagnóstico e implementación</t>
  </si>
  <si>
    <t>1 informe del mantenimiento preventivo y correctivo</t>
  </si>
  <si>
    <t>1 informe de los equipos y software adquiridos</t>
  </si>
  <si>
    <t>Disponer de información actualizada y consistente en los instrumentos de planeación tales como el Plan Estratégico Instutucional, el componente Institucional del Plan Estratégico Sectorial y el Plan de Acción.</t>
  </si>
  <si>
    <t xml:space="preserve"> Acercar el INSOR al ciudadano y hacer visible su gestión involucrando elementos de participación activa de sus usuarios-</t>
  </si>
  <si>
    <t>Desarrollar y cualificar el talento humano del INSOR  buscando la observancia del principio de mérito para la provisión de los empleos, el desarrollo de competencias, vocación del servicio, la aplicación de estímulos y una gerencia pública enfocada a la consecución de resultados.</t>
  </si>
  <si>
    <t>Hacer del INSOR una entidad moderna, innovadora, flexible y abierta al entorno, con capacidad de transformarse, adaptarse y responder en forma ágil y oportuna a las demandas y necesidades de la comunidad.</t>
  </si>
  <si>
    <t>Programar, controlar y registrar las operaciones financieras, de acuerdo con los recursos disponibles del INSOR.</t>
  </si>
  <si>
    <t xml:space="preserve">Alcanzar 100 % de las buenas prácticas internacionales, información contable y financiera </t>
  </si>
  <si>
    <t>Control Interno</t>
  </si>
  <si>
    <t>1 documento diseño de pruebas de certificación</t>
  </si>
  <si>
    <t>Secretaría General - Atención al Ciudadano</t>
  </si>
  <si>
    <t>Elaborar informe del Sistema de Seguridad de la información</t>
  </si>
  <si>
    <t>Planeación y Sistemas</t>
  </si>
  <si>
    <t>Implementación Sistema de Gestión Ambiental</t>
  </si>
  <si>
    <t># fases ejecutadas implementación sistema de gestión ambiental  / # fases programadas</t>
  </si>
  <si>
    <t>Sistema de Gestión Ambiental implementado</t>
  </si>
  <si>
    <t xml:space="preserve">Revisión bibliográfica, de otras experiencias y de la situación ambiental inicial </t>
  </si>
  <si>
    <t>Formular los requisitos generales del sistema</t>
  </si>
  <si>
    <t>Planificación del SGA</t>
  </si>
  <si>
    <t>Implementación y operación</t>
  </si>
  <si>
    <t>Verificación</t>
  </si>
  <si>
    <t>Documento requisitos generales del sistema</t>
  </si>
  <si>
    <t>Documento de planificación</t>
  </si>
  <si>
    <t>Auditorias</t>
  </si>
  <si>
    <t xml:space="preserve">Documentación </t>
  </si>
  <si>
    <t>Seguimiento</t>
  </si>
  <si>
    <r>
      <t>1</t>
    </r>
    <r>
      <rPr>
        <b/>
        <sz val="9"/>
        <rFont val="Calibri"/>
        <family val="2"/>
        <scheme val="minor"/>
      </rPr>
      <t xml:space="preserve"> trimest</t>
    </r>
  </si>
  <si>
    <t>Descripción del avance</t>
  </si>
  <si>
    <t>Realizar la planeación y gestión tecnológica del INSOR en el desarrollo de las estrategias de comunicación, información y de Gobierno en Línea mediante la conformación de equipos de trabajo</t>
  </si>
  <si>
    <t>113-1506-1-10</t>
  </si>
  <si>
    <t>Fortalecer servicios de closed caption y post-produccion audiovisual.</t>
  </si>
  <si>
    <t>Diligenciar los requerimientos establecidos en el SIGEP</t>
  </si>
  <si>
    <t>Actualizar formato de Bienes y rentas en SIGEP</t>
  </si>
  <si>
    <t>Dar alta  HV de contratistas en el SIGEP</t>
  </si>
  <si>
    <t>Ingresar y actualizar  Hojas de vida en el SIGEP</t>
  </si>
  <si>
    <t>Informe de ingreso y actualización hojas de vida en el SIGEP</t>
  </si>
  <si>
    <t>Informe de actualización de formato de bienes y rentas en SIGEP</t>
  </si>
  <si>
    <t>Informe Hojas de Vida Contratistas dadas de alta en SIGEP</t>
  </si>
  <si>
    <t>Informe cumplimiento requerimientos SIGEP</t>
  </si>
  <si>
    <t>100 % de requerimientos del SIGEP cumplidos</t>
  </si>
  <si>
    <t>COMPONENTE PLAN ESTRATÉGICO</t>
  </si>
  <si>
    <t>COMPONENTE PLAN DE ACCIÓN 2016</t>
  </si>
  <si>
    <t>Fuente de financiación
vigencia 2016</t>
  </si>
  <si>
    <t>Atender el 100% de las interacciones  sordos - oyentes programadas para el desarrollo de la gestión del Insor</t>
  </si>
  <si>
    <t>Realizar estudios de la legislación en el ámbito de las competencias institucionales para definir y aplicar el goce efectivo de los derechos de las personas sordas en los procesos de inclusión social.</t>
  </si>
  <si>
    <t>Implementación de las pruebas de certificación a interpretes en ejercicio en 10 ciudades (Estrategia Colombia Primera en Educación).</t>
  </si>
  <si>
    <t>Realizar acciones de socialización del derecho a la educación para personas sordas.</t>
  </si>
  <si>
    <t>% cumplimiento Cronograma registro de documentos</t>
  </si>
  <si>
    <t>Actualización del aplicativo ITS para la administración del SGC</t>
  </si>
  <si>
    <t>Aplicativo en funcionamiento</t>
  </si>
  <si>
    <t>1 informe de planeación de la gestión tecnológica</t>
  </si>
  <si>
    <t>|</t>
  </si>
  <si>
    <t xml:space="preserve"> 1-2-0-4-10-2 -20</t>
  </si>
  <si>
    <t xml:space="preserve"> 1-2-0-4-10-2-10</t>
  </si>
  <si>
    <t>Servicio de correo</t>
  </si>
  <si>
    <t>Servicio de Correo</t>
  </si>
  <si>
    <t>Seguros</t>
  </si>
  <si>
    <t>Asegurar los bienes patrimoniales de la entidad</t>
  </si>
  <si>
    <t>A-2-0-4-5-6</t>
  </si>
  <si>
    <t>A-2-0-4-4-15</t>
  </si>
  <si>
    <t>A-2-0-4-9</t>
  </si>
  <si>
    <t>A-2-0-4-8</t>
  </si>
  <si>
    <t>A-2-0-4-4-1</t>
  </si>
  <si>
    <t>A-1-0-2-1-2-10</t>
  </si>
  <si>
    <t>Realización de acciones de control</t>
  </si>
  <si>
    <t>Dotación de uniformes y prendas personal</t>
  </si>
  <si>
    <t>A-2-0-4-6-2</t>
  </si>
  <si>
    <t>A-1-0-2-2-10</t>
  </si>
  <si>
    <t>A-2-0-1-0-4</t>
  </si>
  <si>
    <t>OBJETIVO GENERAL: Potenciar al INSOR como un Organismo Asesor Promotor y Garante de  la igualdad de oportunidades para el goce efectivo de los derechos sociales de la P.S..</t>
  </si>
  <si>
    <t>COLOMBIA LA MAS EDUCADA EN P.S.</t>
  </si>
  <si>
    <t xml:space="preserve"> EDUCACIÓN PERTINENTE PARA LA P.S.</t>
  </si>
  <si>
    <t>Apropiar modelos integrales de educación pertinente para P.S.</t>
  </si>
  <si>
    <t xml:space="preserve">Una estrategia para el mejoramiento de la calidad de la educación de la P.S. consolidada               </t>
  </si>
  <si>
    <t>Una estrategia integral para el mejoramiento de la cobertura y  calidad de la educación de la P.S. implementada</t>
  </si>
  <si>
    <t>Prestar servicios de asistencia técnica para el fortalecimiento institucional de la gestión pública y privada, respecto del acceso a la educación de la P.S.</t>
  </si>
  <si>
    <t xml:space="preserve">Acciones de asistencia a entidades territoriales para el desarrollo de las actividades de asesoría y asistencia técnica para el mejoramiento de la oferta educativa para P.S.. </t>
  </si>
  <si>
    <t xml:space="preserve">Ejecutar estrategia de asesoría virtual (teleconferencias por web) para la cualificación de los agentes educativos vinculados a la atención educativa de P.S.. </t>
  </si>
  <si>
    <t xml:space="preserve">Registrar y sistematizar los logros alcanzados en el desarrollo de la estrategia de asesoría y asistencia técnica 2016 para el mejoramiento de la atención educativa de la P.S.. </t>
  </si>
  <si>
    <t>Realizar acciones de capacitación y divulgación dirigida a comunidad oyente y sorda, para promover la calidad de la educación para P.S.</t>
  </si>
  <si>
    <t>Realizar procesos de formación a agentes educativos para el mejoramiento de la calidad de educación de la P.S.</t>
  </si>
  <si>
    <t>Modelo integral de educación pertinente para P.S.</t>
  </si>
  <si>
    <t>Implementar el modelo integral para la calidad, ampliación de la cobertura y mejorar la permanencia de la P.S. en el sistema educativo en 10 ciudades</t>
  </si>
  <si>
    <t xml:space="preserve">Formular la ruta de reorganización de la oferta educativa para P.S. en cada una de las secretarias de educación </t>
  </si>
  <si>
    <t xml:space="preserve">Implementación de los planes de intervención institucional donde existe la oferta educativa para P.S.,  </t>
  </si>
  <si>
    <t>Promover y documentar acciones para establecer alianzas interinstitucionales para la promoción de la educación en la P.S.</t>
  </si>
  <si>
    <t xml:space="preserve">Identificación de la oferta educativa y la demanda de formación de la P.S. en los diferentes niveles. </t>
  </si>
  <si>
    <t xml:space="preserve">Elaborar planes de intervención territorial donde existe oferta educativa para P.S.. </t>
  </si>
  <si>
    <t>Promover acciones para mejorar el acceso y permanencia en educación superior para la P.S.</t>
  </si>
  <si>
    <t>1 Documento de orientación para la atención educativa de P.S. en IES</t>
  </si>
  <si>
    <t>Promover una política de reorganización de la oferta de educación superior para P.S. (convenio MEN -INSOR- T&amp;T)</t>
  </si>
  <si>
    <t>Prestar servicios de Asistencia Técnica a las instituciones de educación superior  para el mejorar el acceso y permanencia en educación superior para la P.S.</t>
  </si>
  <si>
    <t>Realizar una estrategia de difusión de los servicios del INSOR en materia de atención integral a la P.S. y garantía de derechos.</t>
  </si>
  <si>
    <t>Realizar una campaña de pedagogía para la paz con P.S. y actores involucrados.</t>
  </si>
  <si>
    <t>Servicios de acompañamiento, asesoría y asistencia técnica para promover el acceso y goce efectivo de derechos de la P.S. prestados</t>
  </si>
  <si>
    <t>Prestar servicios de acompañamiento, asesoría y asistencia técnica para promover el acceso y goce efectivo de derechos de la P.S.</t>
  </si>
  <si>
    <t>Actualizar y divulgar el portafolio de servicios de acompañamiento, asesoría y asistencia técnica para la promoción de derechos de la P.S..</t>
  </si>
  <si>
    <t>Fortalecer los procesos de gestión de la información de la P.S.</t>
  </si>
  <si>
    <t>Reportes de segumiento periódicos de las acciones institucionales implementadas para garantizar y promover el acceso, la permanencia y calidad de la educación para la P.S.</t>
  </si>
  <si>
    <t>Realizar alianzas estratégicas para el intercambio de información para la toma de decisiones y fortalecimiento de las estadísticas de la P.S..</t>
  </si>
  <si>
    <t>Gestión para la consecución de las bases de datos del MSPS, ANSPE-DPS, DNP, u otros sistemas de información para el análisis del 1 a 1 sobre acceso de la P.S. a derechos, servicios y programas.</t>
  </si>
  <si>
    <t>Realizar la caracterización y establecer indicadores de línea base de acceso a derechos de la P.S..</t>
  </si>
  <si>
    <t>Consolidación del Sistema de Información de la P.S.-SIPS a partir de la identificación, ubicación y administración de datos y fuentes de información.  Comparación de situaciones.</t>
  </si>
  <si>
    <t xml:space="preserve"> Realizar estudios en asocio (observatorios, universidades, grupos de investigación o centros de pensamiento) que den cuenta de las realidades y posibilidades de la P.S.</t>
  </si>
  <si>
    <t>Publicación y divulgación de reportes de seguimiento y documentos que den cuenta del estado del goce efectivo de derechos de la P.S. colombiana</t>
  </si>
  <si>
    <t>POLÍTICA PÚBLICA PARA LA INCLUSIÓN SOCIAL DE LA P.S.</t>
  </si>
  <si>
    <t>2 bases normativas de política en materia de discapadad (P.S.) presentadas y promovidas.</t>
  </si>
  <si>
    <t xml:space="preserve">Elaboración de un documento para la instrumentalización de Políticas Sociales en materia de discapacidad de la P.S. </t>
  </si>
  <si>
    <t>Formular y promover propuestas de modificaciones normativas que afecten la calidad de educación de la P.S.</t>
  </si>
  <si>
    <t>Realizar el levantamiento y registro de documentos de la oferta y demanda de servicios de la P.S.. (gestión documental)</t>
  </si>
  <si>
    <t xml:space="preserve">Fortalecer las condiciones para la interacción entre oyentes y la P.S. a través del uso del servicio de interpretación en Lengua de Señas Colombiana -LSC </t>
  </si>
  <si>
    <t>Fortalecer las condiciones para la interacción entre oyentes y la P.S. a través del uso del servicio de interpretación en Lengua de Señas Colombiana -LSC para la promoción de derechos.</t>
  </si>
  <si>
    <t>Fortalecer las condiciones para la interacción entre oyentes y la P.S. a través del uso del servicio de interpretación en Lengua de Señas Colombiana -LSC para la gestión educativa</t>
  </si>
  <si>
    <t>Subdirección de Promoción y Desarrollo / Observatorio</t>
  </si>
  <si>
    <t>Secretaría General - Área de Servicio al Ciudadano/  Oficina Asesora de Planeación y Sistemas / Área de Comunicaciones</t>
  </si>
  <si>
    <t>N. A.</t>
  </si>
  <si>
    <t>La estrategia de rendición de cuentas fue consolidada para la vigencia 2016 y publicada en página web, la audiencia pública está proyectada a realizar en el segundo semestre del del año.</t>
  </si>
  <si>
    <t>En mesas de trabajo con el MEN Y DNP, se hizo el primer análisis de la normatividad aplicable con el fin de consolidar un plan de trabajo basado en la normatividad aplicable al INSOR.
Se diseñó un plan de trabajo donde se involucraron a todas las Áreas y procesos de la Entidad con el fin de definir los servicios prestados y posibles tramites.
Se ha avanzado a la fecha en caracterización de los usuarios y en disponer canales de atención de forma permanente teniendo en cuenta: • fuente unificada de información, • base datos preguntas frecuentes, • base de datos servidores y contratistas, • recepción y resultados de gestión PQRS, • protocolos de atención por canal.
-  Elaborada y diligenciada la matriz diagnostico atención de al ciudadano.
- Se elaboró documento de participación ciudadana y se publicó en la página del INSOR el 15 de marzo 2015.
- Se elaboró formato de atención presencial y telefónica.
- Se diseñó la Carta de Trato Digno al ciudadano, por falta de el número de línea telefónica no se ha podido publicar.
- Se construyó el plan de acción de la estrategia antitrámites la cual fue publicada en página web y registrada en el aplicativo SUIT.</t>
  </si>
  <si>
    <t>El INSOR, cuenta con la matriz de riesgo definida por cada uno de los procesos donde se determinó la debida adminsitración del riesgo, para la vigencia 2016 se definió dentro del Plan Anticorrupción y Atención al ciudadano la actulización con cada proceso y en armonia con la nueva metodologia del DAFP, la matriz de riesgos de corrupción fue publicada dentro del Plan Anticorrupción y Atención al ciudadano 2016.</t>
  </si>
  <si>
    <t>Se construyó la matriz que consolida los requerimientos en cumplimiento Resolución 3564 que reglamenta la Ley 1712 de 2014 (Ley de Transparencia y acceso a la información pública nacional).
- Se ajusto pagina Web VER Bitácora de actualización de página Web de la Entidad en cumplimiento normativo.</t>
  </si>
  <si>
    <t xml:space="preserve">Se encuentra en fase borrador el Plan de participación ciudadana 2016, con el fin de ser presentado al comité para su aprobación y publicación en página WEB.
la Oficina de Planeación se encuentra en el proceso de consolidación de los temas de interés de la comunidad, insumo generado por las Áreas Misionales y Dirección General. 
Los espacios definidos de participación se diseñaron desde las Subdirecciones y Tu Hora con Marcela, de donde se extraerán las experiencias exitosas en participación.
</t>
  </si>
  <si>
    <t>Encuesta de necesidades de capacitación realizada y aplicada al 100% de los funcionarios. Documento del Plan Institucional de capacitación elaborado, Se encuentra en revisión en el MEN.</t>
  </si>
  <si>
    <t>Versión 1 del documento en revisión</t>
  </si>
  <si>
    <t>Encuesta realizada y solicitada al 100% de los funcionarios. Documento del Plan Institucional de Bienestar, estímulos e incentivos elaborado se encuentra en revisión en el MEN.</t>
  </si>
  <si>
    <t>96% de las Hojas de vida actualizadas en el SIGEP. Apoyo del asesor del DAFP para solucionar los errores generados en la vinculación de los funcionarios. 98% de los formatos de bienes y rentas actualizado. 100% de contratistas dados de alta de hoja de vida.</t>
  </si>
  <si>
    <t>Se realiza la revisión de la evaluación Inicial del Sistema de Gestión de Seguridad y Salud en el Trabajo (SG SST). 
Política y Roles elaborados, en revisión para firma. Documento preliminar de la Matriz Legal    
Se cumplió con la capacitación a la alta dirección, servidores y contratistas en el tema sobre normatividad del SG SST.
Inspección de las Instalaciones de la nueva Sede y recolección de información para elaboración de documentos
A 5 de abril/16, se cumplió al 100% de las inspecciones a puestos de trabajo tipo. 
Elaborado Plan anual de trabajo para SG SST, pendiente por aprobación y firma de Dirección General
Durante el mes de marzo se realizaron 2 talleres de pausas activas con la participación del 80% de servidores
Instalación del aplicativo para seguimiento de ausentismo Laboral. Pendiente puesta en marcha</t>
  </si>
  <si>
    <t>Avance en la formulación de los acuerdos de gestión con la Subdirección de gestión educativa.
Reporte de los compromisos laborales, correspondiente al 28% de los funcionarios.
100% de los funcionarios de CA evaluados vigencia 2015. Pendiente firma de evaluadores.</t>
  </si>
  <si>
    <t>Se elaboró y aprobó el plan de trabajo de rediseño y fortalecimiento del SGC.
Elaboración de la propuesta de Resolución del Comité Integral de Gestión y Control.
Misión, Visión, Política y Objetivos de calidad aprobados.
Aprobación del Procedimiento para la revisión y aprobación de documentos del SGC
SE elaboró el Procedimiento del Comité Integral de Gestión y Control.
Se elaboró una propuesta de la Guía de elaboración de documentos del SGC.</t>
  </si>
  <si>
    <t>Se desarrolló la actualización al documento de la politica cero papel.</t>
  </si>
  <si>
    <t xml:space="preserve">EL INSOR no cuenta con tramites inscritos en el SUIT, sin embargo se construyó la estrategia Antitramites basado en los tres servicios registrados, este documento fue publicado en el link de transparencia en la página WEB de la Entidad </t>
  </si>
  <si>
    <t>Se cuenta con el plan estratégico tecnológico elaborado que durante el segundo trimestre se articulara con las áreas misionales y se continuara con la ejecución.
Se tiene el alcance y el documento finalizado de política de seguridad.
Se cuenta con el documento de política de seguridad para aprobación de directivos</t>
  </si>
  <si>
    <t xml:space="preserve">Se cuenta con los registros de activos de información e índice de información clasificada y reservada a fecha de diciembre 2015 como referente para los activos de información 2016.
Los documentos asociados al proceso de gestión documental se encuentran actualizados.
Se están adelantando estudios para implementar un sistema automatizado de gestión documental.
Los documentos asociados al proceso de gestión documental se encuentran actualizados.
</t>
  </si>
  <si>
    <t xml:space="preserve">El Insor se traslada a sede provisional en arriendo que cuenta con las específicaciones técnicas para su normal fucionamiento. Se contrata supervisión de la obra física de l anueva sede a firma de ingenieros y firma de abogados. </t>
  </si>
  <si>
    <t xml:space="preserve">Entre enero y marzo se elaboraron 59 minutas contractuales
Cada proceso de contratación está debidamente soportado y documentado en la carpeta contractual
</t>
  </si>
  <si>
    <t xml:space="preserve">Semaforización P.A.A
Se actualizo el plan anual de adquisiciones en el SECOP los meses enero, febrero y marzo según necesidades de contratación presentadas por cada área.
</t>
  </si>
  <si>
    <t xml:space="preserve">Se actualizaron los proyectos de inversión en la página del SUIFP  con los nuevos valores según decreto de presupuesto.
Matriz de plan anual de adquisiciones, alineado con actividades de cadena de valor.
Se reformularon los proyectos para el 2017,  falta la aprobación del DNP para ser cargados en el SUIFP
Informe trimestral presupuesto proyectos de inversión
</t>
  </si>
  <si>
    <t xml:space="preserve">El área de Tesorería consolidó las solicitudes de PAC de las diferentes dependencias del INSOR.
Realizó las solicitudes de PAC ante el Ministerio de Hacienda y Crédito Público en las fechas establecidas por el mismo.
Diariamente realiza seguimiento a la ejecución del PAC previo trámite de cuentas.
</t>
  </si>
  <si>
    <t xml:space="preserve">Presupuesto en el primer trimestre de la presente vigencia registro 105 (ciento  cinco) solicitudes de CDP, registrando el 100%  de las solicitudes tramitados por las áreas del INSOR.
Presupuesto en el primer trimestre de la presente vigencia registro 104 (ciento cuatro) compromisos presupuestales, registrando el 100%  de las solicitudes tramitados por las áreas del INSOR.
En el primer trimestre de la vigencia se ha logrado ejecutar el 33% del presupuesto asignado al INSOR.
</t>
  </si>
  <si>
    <t>Se adelantan reuniones para definir responsables en la implementación de las acciones del Sistema de Gestión Ambiental</t>
  </si>
  <si>
    <t>Recursos vigencia 2016</t>
  </si>
  <si>
    <t>Se Elaboró documento del Plan Estratégico. Se socializó el Plan Estratégico. Pendiente observaciones y ajustes. Formulación de los planes institucionales vigencia 2016: PIC, Bienestar, estímulos e incentivos, SGSST.</t>
  </si>
  <si>
    <t>Representación judicial</t>
  </si>
  <si>
    <t>Informes de representación judicial</t>
  </si>
  <si>
    <t>Servicios de asistencia técnica prestados 2.
Se elaboraron las propuestas de convenio para las secretarías de Popayán, Boyacá, Arauca.
Se realizó cooperación técnica a las SE de Guainía, Girardot.
Consolidación de metodología de trabajo para la traducción de la información de español a lengua de señas colombiana.
Identificación de metodología y técnica de trabajo para la preproducción y postproducción de piezas audiovisuales.
Registro fotográfico de 13 actividades institucionales.</t>
  </si>
  <si>
    <t>Avance propuesta preliminar del programa piloto de atención integral a la primera infancia sorda.
-Elaborada Estructura de División del Trabajo (EDT) y Matriz de responsabilidades y el programa de ejecución del proyecto. 
-Elaborada propuesta de convenio FAT 005 INSOR-ICBF para la implementación del piloto en primera infancia en un CDI de ICBF.
-Construcción Base de Datos en el marco del convenio SDP/INSOR.
Cierre del proyecto con Secretaría Distrital de Planeación: Revisión de informes de evaluación y productos en el marco del convenio con INSOR, ajuste al programa piloto socieducativo e informes. Diseño de la socialización de resultados, lectura, afinación y proyección del informe de caracterización.</t>
  </si>
  <si>
    <t>Construcción conjunta con los profesionales de INSOR del Plan de Trabajo que incluye los componentes, actividades, acciones, metas y responsables del proceso de diseño de la prueba de certificación de intérpretes. 
En los meses de febrero y marzo se realizaron varias presentaciones sobre aspectos técnicos a tener en cuenta en el diseño y aplicación de la certificación; las cuales fueron presentadas a la dirección. Elaborada propuesta técnica en el proceso de certificación, en la cual se identificaron la evaluación de seis competencias y desarrollo de cuatro pruebas. 
Elaboración de un documento con las principales ideas fuerza insumo para el diseño e implementación de la prueba de certificación. Como producto de la misma se cuenta con resúmenes y esquemas del documento en mención.</t>
  </si>
  <si>
    <t xml:space="preserve">Se gestionó la reestructuración de actividades de cooperación para la producción de contenidos de televisión accesibles con Canal Capital. Se definió el alcance de un nuevo convenio interadministrativo. Se prestó el servicio de incorporación de Closed Caption para accesibilidad de los contenidos de televisión emitidos por CityTV. El total de prestación del servicio fue de 357 horas. 
Consolidación y divulgación del proyecto In-Señas: concepto gráfico definido, elaboración de guiones, edición y publicación final de primer capítulo en redes sociales. 
Avance del proyecto Youtuber: consolidación de nombre y elaboración guiones. 
-Producción conceptual, gráfica y publicación de memes: Día de madre, atención al ciudadano, tips de prevención. 
-Actualización diaria de redes sociales: Facebook y Twitter-Elaboración y creación de encuesta externa para medición de redes sociales.
Se identificaron cuatro (4) posibles proyectos para la ejecución de una estrategia de comunicación, pedagogía y apropiación de procesos de construcción de paz para personas sordas y oyentes. Los proyectos fueron socializados con la Agencia Colombiana para la Reintegración -ACR, el Ministerio de Salud, el Plan Presidencial de Inclusión de Personas con Discapacidad y la Oficina del Alto Comisionado para la Paz. 
-Se gestionó la participación y concurrencia financiera de aliados estratégicos del proyecto así:1) Se presentó propuesta técnica y financiera a la Oficina del Alto Comisionado para la Paz para la implementación del proyecto. 2) Se recibió propuesta técnica y financiera de la corporación "El Movimiento" para la ejecución de actividades de pedagogía para la paz.
La Subdirección de Promoción y Desarrollo realizó transferencia de conocimiento y propuestas para la conformación del plan general de eventos del INSOR con enfoque en su plan estratégico. </t>
  </si>
  <si>
    <t>Elaboración de video de presentación de proyectos del INSOR. 
Campaña digital de promoción de información para el acceso a derechos de personas sordas.
7 proyectos definidos en los siguientes temas: 1. Educación.  2. Salud.  3. Prosperidad Social.  4. Justicia.  5. Trabajo. 6. Acceso a la información.  7. Servicio al ciudadano inclusivo. 
Entidades públicas asesoradas: 1-Oficina de Atención al Ciudadano del Ejército, 2-Fondo Nacional del Ahorro-FNA, 3-Unidad de Restitución de Tierras-URT, 4-Comisión Reguladora de Energía y Gas-CREG,  5-Secretaría Distrital de Movilidad-SDM, 6-Programa Nacional de Servicio al Ciudadano-PNSC, 7-Dirección de Fomento y Desarrollo de COLDEPORTES, 8-Secretaría Distrital de Cultura, Recreación y Deporte.
Gestión y suscripción de convenio de cooperación internacional con Perkins School for The Blind.</t>
  </si>
  <si>
    <t>Se realizó la comunicación para el intercambio de información de matrícula, entre el Ministerio de Educación y el INSOR, se recibieron las bases de datos de matrícula Oficial y no Oficial   - Se realizó la depuración, validación y análisis de las bases de datos del SIMAT para la caracterización de los estudiantes sordos.   - Se recibieron las bases de datos gestionadas con el Ministerio de Salud con la información persona a persona.   - Se realizaron comunicaciones para gestionar las bases de datos de la Subdirección para la Superación de la Pobreza del Departamento para la Prosperidad Social.  - Se estandarizaron las bases de datos entregadas por el Departamento de Planeación Nacional de la encuesta SISBEN.  
Se realizó un mapa dinámico por departamento y municipio de la población sorda según el RLCPD  - Se realizó un mapa de Bogotá con la ubicación georreferenciada de las Instituciones Educativas y la población sorda según SIMAT 2015. - Se realizó un mapa de Cundinamarca con las Instituciones Educativas georreferenciadas y las vías de acceso desde las Instituciones Educativas con población sorda a las Instituciones Educativas Normales Superiores  - Se realizaron caracterizaciones de diferentes ETC según bases de datos SISBEN, DANE, RLCPD y SIMAT.</t>
  </si>
  <si>
    <t>Se realizó la identificación y recolección de las normas que regulan la garantía de derecho para personas sordas. -Se realizó reunión con dirección general y se definieron los lineamientos para empezar el proceso de reglamentación. - Se entrega documento final con el articulado susceptible de reglamentación. -Se remite proyecto parcial el cual está en revisión del MEN. -Se proyectó el capítulo 2 de la Ley 982 de 2005, la Subdirección de Gestión Educativa debe entregar el proyecto del capítulo 3 para revisión. -Se remitió proyecto parcial al MEN para revisión, no ha sido devuelto por parte de esa cartera.</t>
  </si>
  <si>
    <t xml:space="preserve">Se identificaron los requerimientos para el fortalecimiento de la prestación del closed caption y edición - Documento de necesidades- 
Se realizó un Informe de diagnóstico frente a las necesidades del proyecto. Avance primer borrador del PECTIC. </t>
  </si>
  <si>
    <t>Se elaboró propuesta de batería de indicadores.
Plan estratégico institucional- Elaborado y publicado en la página del INSOR, Alineación plan estratégico sectorial. - Se alinearon los componentes misional y administrativo y se realizó reporte del trimestre al MEN.  Elaboración del POAI en el mes de enero y se publicó en el portal de INSOR. Se elaboró Plan de Acción 2016. Se elaboró el anteproyecto de presupuesto 2017 y se envió al Ministerio de Hacienda. Se cargó en el SIIF (Consolidador programación presupuestal).
Se enviaron solicitudes de reportes para los meses de ENERO, FEBRERO, MARZO y el consolidado trimestral. Se hicieron reuniones de socialización de los instrumentos. Se Consolidaron los seguimientos de los proyectos de inversión para los meses de Enero, Febrero y Marzo.</t>
  </si>
  <si>
    <t>1 Informe de resultados</t>
  </si>
  <si>
    <t>Sistematizar y analizar los resultados obtenidos en la implementación de las pruebas para la certificación de los interpretes de LSC - español.</t>
  </si>
  <si>
    <t xml:space="preserve">Se realizó el ajuste razonable para la traducción y montaje virtual de la Prueba Saber 11, 2016. </t>
  </si>
  <si>
    <t xml:space="preserve">En el evento realizado entre el INSOR y Perkins Internacional "Hacia el fortalecimiento de la atención de personas sordociegas" se capacitaron 117 agentes educativos docentes, coordinadores, profesores universitarios, sordos, sordociegos, fonoaudiologos, educadores especiales, terapeutas ocupacionales, entre otros. </t>
  </si>
  <si>
    <t xml:space="preserve">Primera reunión de explicación del estado de la matrícula sorda en el sistema educativo, con la participación de dos organizaciones no gubernamentales de padres de familia.
Elaboración del documento técnico sobre canasta educativa V3.2
</t>
  </si>
  <si>
    <t>600 agentes (10 talleres)</t>
  </si>
  <si>
    <t>Diseñar una estrategia para la preparación de estudiantes sordos para la presentación de la Prueba Saber 11</t>
  </si>
  <si>
    <t>Se elaboraron todos los guiones correspondientes al módulo de lenguaje</t>
  </si>
  <si>
    <t xml:space="preserve">Aplicar evaluación nacional de interpretes con la metodología construída  </t>
  </si>
  <si>
    <t xml:space="preserve">Documento de lineamientos para la evaluación nacional de intérpretes </t>
  </si>
  <si>
    <t>Elaboración de lineamientos estratégicos, técnicos y administrativos para la evaluación nacional de interpretes</t>
  </si>
  <si>
    <t>Informe de la evaluación nacional de interpretes</t>
  </si>
  <si>
    <t>2 estrategias de accesibilidad de contenidos para TV</t>
  </si>
  <si>
    <t>Estrategia canal capital: 41%</t>
  </si>
  <si>
    <t>Estrategia Closed Caption: 43%</t>
  </si>
  <si>
    <t># de entidades asistidas / 30 entidades
(Peso para la meta 17%)</t>
  </si>
  <si>
    <t># agentes cualificados / 500 agentes
(Peso para la meta 17%)</t>
  </si>
  <si>
    <t># materiales elaborados / 62 contenidos (documentos)
(Peso para la meta 12%)</t>
  </si>
  <si>
    <t># de IES asistidas / 5 IES
(Peso para la meta 12%)</t>
  </si>
  <si>
    <t>Actividades realizadas / Actividades programadas para la estructuración de la estrategia de alianzas interinstitucionales.
(Peso para la meta 12%)</t>
  </si>
  <si>
    <t># de ajustes razonables / 3 ajustes programados
(Peso para la meta 12%)</t>
  </si>
  <si>
    <t># de pilotos implemetados / 10 pilotos programados
(Peso para la meta 18%)</t>
  </si>
  <si>
    <t>Actividades realizadas / Actividades programadas para el desarrollo del Protocolo de Atención
(Peso para la meta 30%)</t>
  </si>
  <si>
    <t># agentes capacitados / #  agentes programados 
(Peso para la meta 30%)</t>
  </si>
  <si>
    <t>Piloto implementado
(Peso para la meta 40%)</t>
  </si>
  <si>
    <t xml:space="preserve">Se indagó a nivel internacional la perspectiva del bilinguismo en la educación inicial y se ajusta el proyecto. Se inicia el proceso de identificación de las niñas y niños sordos menores de 6 años en los 10 territorios de los pilotos. </t>
  </si>
  <si>
    <t xml:space="preserve">Documento técnico  para la evaluación nacional de intérpretes </t>
  </si>
  <si>
    <t xml:space="preserve">Elaborar lineamientos  administrativos y estratégicos del proceso de la evaluación nacional de intérpretes LSC-español </t>
  </si>
  <si>
    <t>Realizar informe de la ejecución el proceso de la evaluación nacional de interprétes</t>
  </si>
  <si>
    <t>Primera versión del documento estratégico con el alcance, contexto estratégico, estrategia territorial, estructura del proceso, seguridad de la información y comunicaciones estratégicas.</t>
  </si>
  <si>
    <t>Documento de recuento de las discusiones sobre evaluación de las competencias de la interpretación que permita establecer las principales lecciones aprendidas a nivel internacional en relación con las pruebas existentes y pertinentes para el contexto colombiano, en el marco de la evaluación de las competencias de transferencia de LSC – lengua oral.
Documento preliminar:  Valoración de la competencia de español de los intepretes de lengua de señas colombiana a partir de las destrezas lingüísticas . Componente conceptual.
Se realizó mesa de socialización de la evaluación al equipo técnico.
 Las pruebas se aplicaran a partir del mes de septiembre</t>
  </si>
  <si>
    <t xml:space="preserve">Se realiza la revisión de la Norma de Competencia con la metodológa del SENA de las normas de mediar, evaluar, coordinar y preparar. Se elaboran las normas de traducir y de guiar mediante la realización de cuatro reuniones con expertos en los temas, dos para cada norma. </t>
  </si>
  <si>
    <t>El proceso de aplicación de los programas curriculares comienza una vez terminada la consolidación de la propuesta.</t>
  </si>
  <si>
    <t xml:space="preserve">Se inicia elaboración de plan para la recolección de léxico académico </t>
  </si>
  <si>
    <t>Porcentaje de elaboración de documento de lineamientos
(Peso para la meta 20%)</t>
  </si>
  <si>
    <t># de evaluaciones aplicadas a interpretés / 200
(Peso para la meta 20%)</t>
  </si>
  <si>
    <t>Norma validada
(Peso para la meta 15%)</t>
  </si>
  <si>
    <t>Curriculo elaborado
(Peso para la meta 15%)</t>
  </si>
  <si>
    <t># Ciudades con Programas curriculares aplicados / 10 ciudades 
(Peso para la meta 15%)</t>
  </si>
  <si>
    <t>Actividades realizadas / acividades programdas en cronograma de implementación 
(Peso para la meta 15%)</t>
  </si>
  <si>
    <t>7 ejercicios de promoción de derechos para la P. S.</t>
  </si>
  <si>
    <t>2 acciones de intercambio de experiencias con organismos internacionales</t>
  </si>
  <si>
    <t>25 asistencias técnicas</t>
  </si>
  <si>
    <t>1 documento de propuesta Ruta de Atención Intersectorial</t>
  </si>
  <si>
    <t xml:space="preserve">7 proyectos presentados en versiones finales en los siguientes temas:
1. Educación. 2. Salud. 3. Prosperidad Social. 4. Justicia. 5. Trabajo. 6. Acceso a la información. 7. Servicio al ciudadano inclusivo. </t>
  </si>
  <si>
    <t>Documento a desarrollar a partir de agosto</t>
  </si>
  <si>
    <t>Se ejecutó el convenio de cooperación internacional con Perkins School for The Blind.</t>
  </si>
  <si>
    <t>3 entidades asesoradas en servicio al ciudadano incluyente
6 entidades públicas asesoradas en acceso a la información
Asistencia técnica a Cali y  Cúcuta para la promoción de derechos de personas sordas</t>
  </si>
  <si>
    <t xml:space="preserve">Se realizaron exposiciones sobre aspectos metodologicos y conceptuales de diferentes fuentes por parte de diferentes profesionales del Observatorio sobre: SISBEN, SIMAT, RLCPD, CENSO Y RIPS </t>
  </si>
  <si>
    <t>Se enviaron comunicaciones en el primer trimestre a MEN-Superior, MEN - Basica, DANE, ICFES, MinSalud y DNP  y no se ha tenido respuesta. Se generaron unas estadísticas básicas según fuentes disponibles incluidos datos de proyección de población a 2015.</t>
  </si>
  <si>
    <t>Se han realizado 6 infografias sobre: 1_Perfiles Atlantico y Barranquilla; 2_Huila y Neiva; 3_Cúcuta; 4_Cauca y Popayán; 5_Frentes de trabajo OS; 6_Situación labroal Pob. Sorda; 7_Analisis población Sordociega</t>
  </si>
  <si>
    <t>Acuerdos de intercambio de información / 4
(Peso para la meta 20%)</t>
  </si>
  <si>
    <t>Línea Base 
(Peso para la meta 40%)</t>
  </si>
  <si>
    <t>Cumplimiento cronograma de reportes
(Peso para la meta 20%)</t>
  </si>
  <si>
    <t>Estudios realizados / 4 
(Peso para la meta 20%)</t>
  </si>
  <si>
    <t xml:space="preserve">Se proyectó documento final para reglamentar los capitulos 2 y 3 de la Ley 982 de 2005, se encuentra en el MEN para aprobación </t>
  </si>
  <si>
    <t xml:space="preserve">El proyecto esta en estudio del MEN </t>
  </si>
  <si>
    <t>Reuniones con el MEN</t>
  </si>
  <si>
    <t>Se realizaron las mesas de trabajo, se definieron las necesidades y se construyeron las fichas tecnicas.</t>
  </si>
  <si>
    <t xml:space="preserve"> Acta de informacion con los requerimientos de TI</t>
  </si>
  <si>
    <t>Informe mensual de mantenimiento</t>
  </si>
  <si>
    <t>Documento de las necesidades atendiendo los requerimientos de las subdirecciones y de los requerimientos administrativos</t>
  </si>
  <si>
    <t>Acciones ejecutadas / acciones programadas
(Peso para la meta 60%)</t>
  </si>
  <si>
    <t>Porcentaje de cumplimiento de cronograma
(Peso para la meta 15%)</t>
  </si>
  <si>
    <t>Informes presentados / informes programados
(Peso para la meta 25%)</t>
  </si>
  <si>
    <t>Se publicaron los indicadores en el plan de accion 2016.
Se publicó plan de acción versión 2 el dia 28 de abril del 2016
Mensualmente se han enviado matrices de seguimiento a cada uno de los subdirectores y responsables de proyectos para que realicen el respectivo reporte, el cual se publica en la intranet. red la matriz de seguimiento para el mes de junio.
Se realiza la consolidacion de la informacion de avance de proyectos de inversion Y plan de accion con periodicidad mensual.
Se publico el Seguimiento al Plan Sectorial</t>
  </si>
  <si>
    <t xml:space="preserve">Dando alcance a las observaciones consideradas por el DAFP, se ajustó el documento  final Plan de Anticorrupción y Atención al Ciudadano y se publicó en la pagina web. </t>
  </si>
  <si>
    <t>Se elaboró la politica de riesgos presentada a la Alta Dirección con el fin de ser revisada y aprobada</t>
  </si>
  <si>
    <t>Se revisa las actividades de rendicion de cuentas realizadas durante el primer semestre para identificar acciones del segundo semestre.</t>
  </si>
  <si>
    <t xml:space="preserve">Se adelantaron acciones de estrategia antitramites, Rendición de cuentas, Servicio al ciudadano, acciones para la transparencia e iniciativas adicionales </t>
  </si>
  <si>
    <t>Se consolida en la Bitácora los requerimientos y Evidencias de las publicaciones realizadas en el Portal institucional.
Se desarrollo mesa de trabajo con el MEN, con el fin de diseñar el plan de trabajo en la que se contempla el levantamiento de activos de información.</t>
  </si>
  <si>
    <t>Se envió el protocolo de atención al ciudadano Planeación para su revisión, una vez revisado se enviará para aprobación de la Secretaria General y posteriormente publicarlo en la página web.
Se elaboró el documento de racionalización de servicios del INSOR, con las mejoras a implementar por cada área.</t>
  </si>
  <si>
    <t>Acciones realizadas / acciones programadas estrategia de transparencia</t>
  </si>
  <si>
    <t>Acciones realizadas / acciones programadas estrategia de participación ciudadana</t>
  </si>
  <si>
    <t>Acciones realizadas / acciones programadas estrategia de rendición de cuentas</t>
  </si>
  <si>
    <t>Acciones realizadas / acciones programadas estrategia de servicio al ciudadano</t>
  </si>
  <si>
    <t>Acciones realizadas / acciones programadas plan anticorrupción</t>
  </si>
  <si>
    <t xml:space="preserve"># Hojas de vida y formatos Bs y Rentas en SIGEP actualizadas / # total planta de personal ocupada y contratistas </t>
  </si>
  <si>
    <t xml:space="preserve">Se han adelantado gestiones para la realización de la semana de la salud y se tiene programado la semana del 11 al 15 de julio de 2016, para cumplir las actividades de bienestar. Se han adelantado las actividades de bienestar en la que se destacan la celebración del Día del Padre , asi como las actividades programadas en el Plan de Capacitación como el curso de lengua de señas entre otro.
Se realizo actividad informativa con Caja de compensacion Familiar Colsubsidio para todos los funcionarios y contratistas </t>
  </si>
  <si>
    <t>Se realizaron capacitafciones programadas  en  los temas de: "Activos de Información  Ley 1712 , y "Gestión del Riesgo, adelantadas por el MEN.  Otras como: "Modelos cognitivos de Interpretacion" y "Perkins"</t>
  </si>
  <si>
    <t xml:space="preserve">A 30 de junio se encuenta actualizado el formato de seguimiento de vacantes. </t>
  </si>
  <si>
    <t>Se realizaron actividades de Bienestar tales como: Celebracion del dia de la madre, Jornada de Salud Dental, dia del padre</t>
  </si>
  <si>
    <t>Se realizon la concertacion de objetivos. 
Realizada la evaluacion 2015.
Proyectados los acuerdos de gestión
Pendiente evaluacion de gerentes publicos</t>
  </si>
  <si>
    <t>t</t>
  </si>
  <si>
    <t>Se cuenta con registros de actividades en cmplimiento del conograma de implentación del SG-SST.</t>
  </si>
  <si>
    <t>A finales de junio se reviso la actualización de las hojas de vida y se generó el respectivo reporte. 
Con apoyo de la asesora del SIGEP, se inició el proceso de vinculación de los funcionarios de LNR</t>
  </si>
  <si>
    <t># OPA revisados y ajustados / # total de OPA (peso 50%)</t>
  </si>
  <si>
    <t>En umplimiento del cronograma se viene adelantando las labores de caracterización de procesos.</t>
  </si>
  <si>
    <t>se consolida un Documento de las Politicas de Cero Papel en la versión 1.0.
Nom. del Documento: [Junio Programa Cero Papel V1.0].
generación de informe desde el aplicativo Paper Cut Sobre el Consumo de Papel de la entidad</t>
  </si>
  <si>
    <t>Se logra la Obtención del Nuevo Instrumento de Evaluación generado por el Ministerio de Las TIC y se da Inicio a su Diligenciamiento. Paralelamente  se esta realizando las  modificaciones pertinentes en las políticas de seguridad y privacidad de la información de la entidad.</t>
  </si>
  <si>
    <t>Verficación de la totalidad de los expedientes contractuales. Se folean los expedientes que se encuentran completas y se relacionan los documentos faltantates para requerir a las subdirecciones a efectos de completarse</t>
  </si>
  <si>
    <t>Se elaboró el documento de racionalización de servicios del INSOR, con las mejoras a implementar por cada área.</t>
  </si>
  <si>
    <t>Presupuesto de cada mes recibio el total de solicitudes de CDP, registrando el 100% de las mismas, conforme a lo establecido por las diferentes dependencias que realizaron cada una de las solicitudes. Para junio del total de las solicitudes 65 correspondienron a proyectos de inversión y 5 a gastos de funcionamiento.</t>
  </si>
  <si>
    <t>El área Tesorería por demanda realiza seguimiento a la ejecución del PAC previo tramite de cuentas.</t>
  </si>
  <si>
    <t>Plan anual de adquisiciones 2016 publicado en el SECOP</t>
  </si>
  <si>
    <t>1 ajuste a pruebas saber 11</t>
  </si>
  <si>
    <t>1 propuesta de ajuste razonable</t>
  </si>
  <si>
    <t>1 estrategia preparación de estudiantes sordos</t>
  </si>
  <si>
    <t>1 documento oferta y demanda de formación de P. S.</t>
  </si>
  <si>
    <t>1 documento de planes de intervención</t>
  </si>
  <si>
    <t>1 informe de alianzas y acompañamientos</t>
  </si>
  <si>
    <t>Acciones realizadas / acciones programadas pla estratégico de TH</t>
  </si>
  <si>
    <t>Se realizó la identificacion y recoleccion de las normas que regulan la garantia de derecho para personas sordas.</t>
  </si>
  <si>
    <t>Se realizaron los encuentros con las S.E. y las IE   de las ciudades de Cartagena, ibagué,  Cúcuta, Cali, Neiva, Villavicencio, Barranquilla,  Bucaramanga, cuya finalidad fue la socialización de las rutas con las entidades territoriales 
Se avanzó en el desarrollo de reuniones para la organziación de la oferta en las SE y de la organización curricular en las IE
Se desarrollaron talleres de cualificación con los agentes educativos de las IE</t>
  </si>
  <si>
    <t>Elaborada unidad didáctica para el desarrollo del lenguaje de las personas sordas.</t>
  </si>
  <si>
    <t>El montajese en plataforma web se realizará una vez sean grabados y editados los videos.</t>
  </si>
  <si>
    <t>Se recolectaron las solicitudes del territorio por medio de la gestión de los gestores, la elaboración de la propuesta se esta diseñando de acuerdo con las necesidades reportadas en las IES.</t>
  </si>
  <si>
    <t xml:space="preserve">Se hace análisis documental de los referentes para la educación inicial en el país y se definen los frentes que deben ser parte de la estructura del documento de referentes para la atención integral de la primera infancia sorda. </t>
  </si>
  <si>
    <t>Categorización de interpretes de acuerdo con las competencias para la prestación del servicio de interpretación LSC</t>
  </si>
  <si>
    <t xml:space="preserve">Continúa el desarrollo del documento general de la propuesta  para el curso de la lengua de señas colombiana </t>
  </si>
  <si>
    <t xml:space="preserve">Currículo de un programa formación tecnológica para intérpretes de sordos y sodociegos. </t>
  </si>
  <si>
    <t>7 contenidos digitales en abril
6 contenidos digitales en mayo
26 contenidos digitales en junio</t>
  </si>
  <si>
    <t>En el primer trimestre se asistieron 2 entidades (Guainía y Girardot) 
En el Segundo Trimestre se realizaron visitas de asistencia a:
Quibdó, Facatativá, Aquitania, Montería, Dosquebradas.</t>
  </si>
  <si>
    <t>Realizar ajustes razonables en la evaluación de la P.S.</t>
  </si>
  <si>
    <t>Participación en el encuentro de la Red  Colombiana de IES para la discapacidad, se trabajó en la construcción de una publicación y en este marco se elaboró una crónica.</t>
  </si>
  <si>
    <t xml:space="preserve">Se elaboró propuesta de asistencia técnica para aplicar en los espacios de formación y cualificación de agentes educativos en  primera infancia y se elabora la propuesta de intervención con las organizaciones de familias. </t>
  </si>
  <si>
    <t xml:space="preserve">Realizar acciones de capacitación dirigida a comunidad oyente y sorda, para promover la promoción de la atención integral en primera infancia </t>
  </si>
  <si>
    <t xml:space="preserve">Publicar propuesta de norma técnica en su versión final </t>
  </si>
  <si>
    <t>Grabación del 1er capítulo youtuber y selección de imagen/logo del proyecto. Elaboración de guión, grabación y publicación del capítulo 5. Preproducción y grabación historia de vida de persona sorda, diseñador de modas. Desarrollo de recursos gráficos de acuerdo con el plan de acción de comunicaciones.</t>
  </si>
  <si>
    <t>Facilitar la disponibilidad de la información para el ciudadano y demás usuarios.</t>
  </si>
  <si>
    <t xml:space="preserve">Se presentó el Plan de Participación Ciudadana con edición final, falta la inclusion del cronograma de eventos de participación por parte de las subdirecciones y demás procesos participantes </t>
  </si>
  <si>
    <t>Adquririr los elementos de dotación para el personal</t>
  </si>
  <si>
    <t xml:space="preserve">Se tiene inventario documental  en archivos de gestion por areas de trabajo.
 Continuamos con el proceso de organización de archivo central y se acompaña en los archivos de gestion </t>
  </si>
  <si>
    <t>Se hace necesario revisar el cronograma de cumplimiento de la obra de la sede.</t>
  </si>
  <si>
    <t>Se realizó seguimiento al presupuesto y productos de los proyectos de inversion incluyendo la informacion del plan anual de adquisiciones a 30 de junio.</t>
  </si>
  <si>
    <t>Optimizar el proceso de la gestión contractual del INSOR (Racionalizar tiempos; simplificación de actividades; actualización y mejora continua de los instrumentos de la gestión contractual).</t>
  </si>
  <si>
    <t>Seguimiento II Trimestre</t>
  </si>
  <si>
    <t>Porcentaje de avance</t>
  </si>
  <si>
    <r>
      <t>Acumulado        2</t>
    </r>
    <r>
      <rPr>
        <b/>
        <sz val="9"/>
        <rFont val="Calibri"/>
        <family val="2"/>
        <scheme val="minor"/>
      </rPr>
      <t xml:space="preserve"> trimestre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</si>
</sst>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quot;€&quot;_-;\-* #,##0.00\ &quot;€&quot;_-;_-* &quot;-&quot;??\ &quot;€&quot;_-;_-@_-"/>
    <numFmt numFmtId="167" formatCode="_-* #,##0.00\ _€_-;\-* #,##0.00\ _€_-;_-* &quot;-&quot;??\ _€_-;_-@_-"/>
    <numFmt numFmtId="168" formatCode="_ [$€-2]\ * #,##0.00_ ;_ [$€-2]\ * \-#,##0.00_ ;_ [$€-2]\ * &quot;-&quot;??_ "/>
    <numFmt numFmtId="169" formatCode="_ * #,##0.00_ ;_ * \-#,##0.00_ ;_ * &quot;-&quot;??_ ;_ @_ "/>
    <numFmt numFmtId="170" formatCode="_(&quot;$&quot;\ * #,##0_);_(&quot;$&quot;\ * \(#,##0\);_(&quot;$&quot;\ * &quot;-&quot;??_);_(@_)"/>
    <numFmt numFmtId="171" formatCode="_ * #,##0_ ;_ * \-#,##0_ ;_ * &quot;-&quot;??_ ;_ @_ "/>
    <numFmt numFmtId="172" formatCode="_(* #,##0_);_(* \(#,##0\);_(* &quot;-&quot;??_);_(@_)"/>
    <numFmt numFmtId="173" formatCode="_-* #,##0_-;\-* #,##0_-;_-* &quot;-&quot;??_-;_-@_-"/>
    <numFmt numFmtId="174" formatCode="0.0%"/>
  </numFmts>
  <fonts count="28">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u val="single"/>
      <sz val="11"/>
      <color theme="10"/>
      <name val="Calibri"/>
      <family val="2"/>
      <scheme val="minor"/>
    </font>
    <font>
      <u val="single"/>
      <sz val="11"/>
      <color theme="11"/>
      <name val="Calibri"/>
      <family val="2"/>
      <scheme val="minor"/>
    </font>
    <font>
      <b/>
      <sz val="10"/>
      <name val="Calibri"/>
      <family val="2"/>
      <scheme val="minor"/>
    </font>
    <font>
      <sz val="10"/>
      <color theme="1"/>
      <name val="Calibri"/>
      <family val="2"/>
      <scheme val="minor"/>
    </font>
    <font>
      <b/>
      <sz val="14"/>
      <color theme="1"/>
      <name val="Calibri"/>
      <family val="2"/>
      <scheme val="minor"/>
    </font>
    <font>
      <sz val="9"/>
      <name val="Calibri"/>
      <family val="2"/>
      <scheme val="minor"/>
    </font>
    <font>
      <b/>
      <sz val="9"/>
      <name val="Calibri"/>
      <family val="2"/>
      <scheme val="minor"/>
    </font>
    <font>
      <sz val="9"/>
      <name val="Arial Narrow"/>
      <family val="2"/>
    </font>
    <font>
      <sz val="9"/>
      <color theme="1"/>
      <name val="Calibri"/>
      <family val="2"/>
      <scheme val="minor"/>
    </font>
    <font>
      <sz val="9"/>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theme="7" tint="0.7999799847602844"/>
        <bgColor indexed="64"/>
      </patternFill>
    </fill>
    <fill>
      <patternFill patternType="solid">
        <fgColor theme="0"/>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2"/>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2" tint="-0.0999699980020523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8"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167" fontId="0"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166"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4" fillId="0" borderId="0">
      <alignment vertical="top"/>
      <protection/>
    </xf>
    <xf numFmtId="0" fontId="14" fillId="0" borderId="0">
      <alignment vertical="top"/>
      <protection/>
    </xf>
    <xf numFmtId="0" fontId="1" fillId="0" borderId="0">
      <alignment/>
      <protection/>
    </xf>
    <xf numFmtId="0" fontId="1" fillId="0" borderId="0">
      <alignment/>
      <protection/>
    </xf>
    <xf numFmtId="0" fontId="1" fillId="22"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51">
    <xf numFmtId="0" fontId="0" fillId="0" borderId="0" xfId="0"/>
    <xf numFmtId="0" fontId="20" fillId="23" borderId="9" xfId="0" applyFont="1" applyFill="1" applyBorder="1" applyAlignment="1">
      <alignment horizontal="center" vertical="center" wrapText="1"/>
    </xf>
    <xf numFmtId="0" fontId="21" fillId="24" borderId="0" xfId="0" applyFont="1" applyFill="1"/>
    <xf numFmtId="0" fontId="21" fillId="24" borderId="0" xfId="0" applyFont="1" applyFill="1" applyAlignment="1">
      <alignment horizontal="right"/>
    </xf>
    <xf numFmtId="0" fontId="21" fillId="24" borderId="0" xfId="0" applyFont="1" applyFill="1" applyAlignment="1">
      <alignment horizontal="center"/>
    </xf>
    <xf numFmtId="0" fontId="20" fillId="23" borderId="9" xfId="0" applyFont="1" applyFill="1" applyBorder="1" applyAlignment="1">
      <alignment horizontal="center" vertical="center" wrapText="1"/>
    </xf>
    <xf numFmtId="0" fontId="20" fillId="23" borderId="9" xfId="0" applyFont="1" applyFill="1" applyBorder="1" applyAlignment="1">
      <alignment horizontal="center" vertical="center" wrapText="1"/>
    </xf>
    <xf numFmtId="9" fontId="23" fillId="0" borderId="9" xfId="168" applyFont="1" applyFill="1" applyBorder="1" applyAlignment="1">
      <alignment horizontal="center" vertical="center" wrapText="1"/>
    </xf>
    <xf numFmtId="9" fontId="23" fillId="0" borderId="9" xfId="0" applyNumberFormat="1" applyFont="1" applyFill="1" applyBorder="1" applyAlignment="1">
      <alignment horizontal="center" vertical="center" wrapText="1"/>
    </xf>
    <xf numFmtId="9" fontId="23" fillId="0" borderId="10" xfId="0" applyNumberFormat="1" applyFont="1" applyFill="1" applyBorder="1" applyAlignment="1">
      <alignment horizontal="center" vertical="center" wrapText="1"/>
    </xf>
    <xf numFmtId="1" fontId="23" fillId="24" borderId="9" xfId="0" applyNumberFormat="1" applyFont="1" applyFill="1" applyBorder="1" applyAlignment="1">
      <alignment horizontal="center" vertical="center" wrapText="1"/>
    </xf>
    <xf numFmtId="10" fontId="23" fillId="0" borderId="9" xfId="0" applyNumberFormat="1" applyFont="1" applyFill="1" applyBorder="1" applyAlignment="1">
      <alignment horizontal="center" vertical="center" wrapText="1"/>
    </xf>
    <xf numFmtId="9" fontId="23" fillId="0" borderId="9" xfId="0" applyNumberFormat="1" applyFont="1" applyFill="1" applyBorder="1" applyAlignment="1">
      <alignment horizontal="center" vertical="center"/>
    </xf>
    <xf numFmtId="0" fontId="26" fillId="25" borderId="0" xfId="0" applyFont="1" applyFill="1"/>
    <xf numFmtId="0" fontId="26" fillId="25" borderId="0" xfId="0" applyFont="1" applyFill="1" applyAlignment="1">
      <alignment horizontal="justify" vertical="center"/>
    </xf>
    <xf numFmtId="0" fontId="26" fillId="25" borderId="0" xfId="0" applyFont="1" applyFill="1" applyAlignment="1">
      <alignment horizontal="center"/>
    </xf>
    <xf numFmtId="0" fontId="26" fillId="25" borderId="0" xfId="0" applyFont="1" applyFill="1" applyBorder="1" applyAlignment="1">
      <alignment horizontal="left" vertical="center" wrapText="1"/>
    </xf>
    <xf numFmtId="0" fontId="26" fillId="25" borderId="0" xfId="0" applyFont="1" applyFill="1" applyBorder="1" applyAlignment="1">
      <alignment horizontal="justify" vertical="center" wrapText="1"/>
    </xf>
    <xf numFmtId="173" fontId="26" fillId="25" borderId="0" xfId="0" applyNumberFormat="1"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173" fontId="23" fillId="0" borderId="9" xfId="166" applyNumberFormat="1" applyFont="1" applyFill="1" applyBorder="1" applyAlignment="1">
      <alignment horizontal="left" vertical="center" wrapText="1"/>
    </xf>
    <xf numFmtId="170" fontId="23" fillId="0" borderId="9" xfId="76" applyNumberFormat="1" applyFont="1" applyFill="1" applyBorder="1" applyAlignment="1">
      <alignment horizontal="left" vertical="center" wrapText="1"/>
    </xf>
    <xf numFmtId="170" fontId="23" fillId="0" borderId="9" xfId="167" applyNumberFormat="1" applyFont="1" applyFill="1" applyBorder="1" applyAlignment="1">
      <alignment horizontal="left" vertical="center" wrapText="1"/>
    </xf>
    <xf numFmtId="0" fontId="27" fillId="0" borderId="9" xfId="0" applyFont="1" applyFill="1" applyBorder="1" applyAlignment="1">
      <alignment horizontal="left" vertical="center" wrapText="1"/>
    </xf>
    <xf numFmtId="0" fontId="23" fillId="26" borderId="9" xfId="0" applyFont="1" applyFill="1" applyBorder="1" applyAlignment="1">
      <alignment horizontal="left" vertical="center" wrapText="1"/>
    </xf>
    <xf numFmtId="0" fontId="23" fillId="24" borderId="9" xfId="0" applyFont="1" applyFill="1" applyBorder="1" applyAlignment="1">
      <alignment horizontal="left" vertical="center" wrapText="1"/>
    </xf>
    <xf numFmtId="170" fontId="23" fillId="0" borderId="9" xfId="169" applyNumberFormat="1" applyFont="1" applyFill="1" applyBorder="1" applyAlignment="1">
      <alignment horizontal="left" vertical="center" wrapText="1"/>
    </xf>
    <xf numFmtId="0" fontId="26" fillId="0" borderId="9" xfId="0" applyFont="1" applyFill="1" applyBorder="1" applyAlignment="1">
      <alignment horizontal="left" vertical="center"/>
    </xf>
    <xf numFmtId="172" fontId="23" fillId="0" borderId="9" xfId="76" applyNumberFormat="1" applyFont="1" applyFill="1" applyBorder="1" applyAlignment="1">
      <alignment horizontal="left" vertical="center" wrapText="1"/>
    </xf>
    <xf numFmtId="10" fontId="23" fillId="0" borderId="9" xfId="0" applyNumberFormat="1" applyFont="1" applyFill="1" applyBorder="1" applyAlignment="1">
      <alignment horizontal="left" vertical="center" wrapText="1"/>
    </xf>
    <xf numFmtId="171" fontId="23" fillId="0" borderId="9" xfId="76" applyNumberFormat="1" applyFont="1" applyFill="1" applyBorder="1" applyAlignment="1">
      <alignment horizontal="left" vertical="center" wrapText="1"/>
    </xf>
    <xf numFmtId="0" fontId="23" fillId="0" borderId="9" xfId="0" applyFont="1" applyFill="1" applyBorder="1" applyAlignment="1">
      <alignment horizontal="left" vertical="center"/>
    </xf>
    <xf numFmtId="173" fontId="23" fillId="0" borderId="9" xfId="166" applyNumberFormat="1" applyFont="1" applyFill="1" applyBorder="1" applyAlignment="1">
      <alignment horizontal="left"/>
    </xf>
    <xf numFmtId="169" fontId="23" fillId="0" borderId="9" xfId="76" applyFont="1" applyFill="1" applyBorder="1" applyAlignment="1">
      <alignment horizontal="left" vertical="center" wrapText="1"/>
    </xf>
    <xf numFmtId="0" fontId="26" fillId="25" borderId="0" xfId="0" applyFont="1" applyFill="1" applyAlignment="1">
      <alignment horizontal="left" vertical="center"/>
    </xf>
    <xf numFmtId="0" fontId="26" fillId="25" borderId="0" xfId="0" applyFont="1" applyFill="1" applyAlignment="1">
      <alignment horizontal="left"/>
    </xf>
    <xf numFmtId="0" fontId="23" fillId="0" borderId="9" xfId="0" applyFont="1" applyFill="1" applyBorder="1" applyAlignment="1">
      <alignment horizontal="left" vertical="center" wrapText="1"/>
    </xf>
    <xf numFmtId="2" fontId="26" fillId="0" borderId="9" xfId="0" applyNumberFormat="1" applyFont="1" applyFill="1" applyBorder="1" applyAlignment="1">
      <alignment horizontal="left" vertical="center" wrapText="1" readingOrder="1"/>
    </xf>
    <xf numFmtId="173" fontId="26" fillId="0" borderId="9" xfId="166" applyNumberFormat="1" applyFont="1" applyFill="1" applyBorder="1" applyAlignment="1">
      <alignment horizontal="left" vertical="center" wrapText="1"/>
    </xf>
    <xf numFmtId="10" fontId="23" fillId="0" borderId="10" xfId="0" applyNumberFormat="1" applyFont="1" applyFill="1" applyBorder="1" applyAlignment="1">
      <alignment horizontal="left" vertical="center" wrapText="1"/>
    </xf>
    <xf numFmtId="10" fontId="23" fillId="0" borderId="11"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1" xfId="0" applyFont="1" applyFill="1" applyBorder="1" applyAlignment="1">
      <alignment horizontal="left" vertical="center" wrapText="1"/>
    </xf>
    <xf numFmtId="10" fontId="23" fillId="24" borderId="9" xfId="0" applyNumberFormat="1" applyFont="1" applyFill="1" applyBorder="1" applyAlignment="1">
      <alignment horizontal="left" vertical="center" wrapText="1"/>
    </xf>
    <xf numFmtId="0" fontId="23" fillId="24" borderId="9" xfId="0" applyFont="1" applyFill="1" applyBorder="1" applyAlignment="1">
      <alignment horizontal="left" vertical="center" wrapText="1"/>
    </xf>
    <xf numFmtId="1" fontId="23" fillId="24" borderId="9" xfId="0" applyNumberFormat="1" applyFont="1" applyFill="1" applyBorder="1" applyAlignment="1">
      <alignment horizontal="center" vertical="center" wrapText="1"/>
    </xf>
    <xf numFmtId="0" fontId="23" fillId="0" borderId="9" xfId="0" applyFont="1" applyFill="1" applyBorder="1" applyAlignment="1">
      <alignment horizontal="left" vertical="center" wrapText="1"/>
    </xf>
    <xf numFmtId="9"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10" fontId="23" fillId="0" borderId="9" xfId="0" applyNumberFormat="1" applyFont="1" applyFill="1" applyBorder="1" applyAlignment="1">
      <alignment horizontal="left" vertical="center" wrapText="1"/>
    </xf>
    <xf numFmtId="9" fontId="23" fillId="0" borderId="9" xfId="0" applyNumberFormat="1" applyFont="1" applyFill="1" applyBorder="1" applyAlignment="1">
      <alignment horizontal="center" vertical="center"/>
    </xf>
    <xf numFmtId="9"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174" fontId="23" fillId="0" borderId="9"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9" fontId="23" fillId="0" borderId="10" xfId="0" applyNumberFormat="1" applyFont="1" applyFill="1" applyBorder="1" applyAlignment="1">
      <alignment horizontal="center" vertical="center" wrapText="1"/>
    </xf>
    <xf numFmtId="9" fontId="23" fillId="0" borderId="12" xfId="0" applyNumberFormat="1" applyFont="1" applyFill="1" applyBorder="1" applyAlignment="1">
      <alignment horizontal="center" vertical="center" wrapText="1"/>
    </xf>
    <xf numFmtId="9" fontId="23" fillId="0" borderId="11" xfId="0" applyNumberFormat="1" applyFont="1" applyFill="1" applyBorder="1" applyAlignment="1">
      <alignment horizontal="center" vertical="center" wrapText="1"/>
    </xf>
    <xf numFmtId="174" fontId="23" fillId="0" borderId="10" xfId="0" applyNumberFormat="1" applyFont="1" applyFill="1" applyBorder="1" applyAlignment="1">
      <alignment horizontal="center" vertical="center" wrapText="1"/>
    </xf>
    <xf numFmtId="174" fontId="23" fillId="0" borderId="12" xfId="0" applyNumberFormat="1" applyFont="1" applyFill="1" applyBorder="1" applyAlignment="1">
      <alignment horizontal="center" vertical="center" wrapText="1"/>
    </xf>
    <xf numFmtId="174" fontId="23" fillId="0" borderId="11" xfId="0" applyNumberFormat="1" applyFont="1" applyFill="1" applyBorder="1" applyAlignment="1">
      <alignment horizontal="center" vertical="center" wrapText="1"/>
    </xf>
    <xf numFmtId="0" fontId="23" fillId="27" borderId="9" xfId="0" applyFont="1" applyFill="1" applyBorder="1" applyAlignment="1">
      <alignment horizontal="center" vertical="center" wrapText="1"/>
    </xf>
    <xf numFmtId="0" fontId="23" fillId="0" borderId="9" xfId="0" applyFont="1" applyFill="1" applyBorder="1" applyAlignment="1">
      <alignment horizontal="justify" vertical="center" wrapText="1"/>
    </xf>
    <xf numFmtId="0" fontId="20" fillId="28" borderId="9" xfId="0" applyFont="1" applyFill="1" applyBorder="1" applyAlignment="1">
      <alignment horizontal="center" vertical="center" wrapText="1"/>
    </xf>
    <xf numFmtId="0" fontId="20" fillId="29" borderId="9" xfId="0" applyFont="1" applyFill="1" applyBorder="1" applyAlignment="1">
      <alignment horizontal="center" vertical="center" wrapText="1"/>
    </xf>
    <xf numFmtId="0" fontId="26" fillId="0" borderId="9" xfId="0" applyFont="1" applyFill="1" applyBorder="1" applyAlignment="1">
      <alignment horizontal="center" vertical="center" textRotation="90" wrapText="1"/>
    </xf>
    <xf numFmtId="0" fontId="26" fillId="24" borderId="9" xfId="0" applyFont="1" applyFill="1" applyBorder="1" applyAlignment="1">
      <alignment horizontal="center" vertical="center" textRotation="90" wrapText="1"/>
    </xf>
    <xf numFmtId="0" fontId="26" fillId="24" borderId="9" xfId="0" applyFont="1" applyFill="1" applyBorder="1" applyAlignment="1">
      <alignment horizontal="center" vertical="center" textRotation="90"/>
    </xf>
    <xf numFmtId="0" fontId="26" fillId="0" borderId="9" xfId="0" applyFont="1" applyFill="1" applyBorder="1" applyAlignment="1">
      <alignment horizontal="center" vertical="center" textRotation="90"/>
    </xf>
    <xf numFmtId="0" fontId="23" fillId="3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23" fillId="23" borderId="9" xfId="0" applyFont="1" applyFill="1" applyBorder="1" applyAlignment="1">
      <alignment horizontal="center" vertical="center" wrapText="1"/>
    </xf>
    <xf numFmtId="0" fontId="26" fillId="23" borderId="9" xfId="0" applyFont="1" applyFill="1" applyBorder="1" applyAlignment="1">
      <alignment horizontal="center" vertical="center" wrapText="1"/>
    </xf>
    <xf numFmtId="0" fontId="26" fillId="0" borderId="9" xfId="0" applyFont="1" applyFill="1" applyBorder="1" applyAlignment="1">
      <alignment horizontal="justify" vertical="center" wrapText="1"/>
    </xf>
    <xf numFmtId="0" fontId="23" fillId="31" borderId="9" xfId="0" applyFont="1" applyFill="1" applyBorder="1" applyAlignment="1">
      <alignment horizontal="center" vertical="center" wrapText="1"/>
    </xf>
    <xf numFmtId="10" fontId="23" fillId="0" borderId="10" xfId="0" applyNumberFormat="1"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0" borderId="11" xfId="0" applyFont="1" applyFill="1" applyBorder="1" applyAlignment="1">
      <alignment horizontal="justify" vertical="center" wrapText="1"/>
    </xf>
    <xf numFmtId="0" fontId="23" fillId="32" borderId="10" xfId="0" applyFont="1" applyFill="1" applyBorder="1" applyAlignment="1">
      <alignment horizontal="center" vertical="center" wrapText="1"/>
    </xf>
    <xf numFmtId="0" fontId="23" fillId="32" borderId="12" xfId="0" applyFont="1" applyFill="1" applyBorder="1" applyAlignment="1">
      <alignment horizontal="center" vertical="center" wrapText="1"/>
    </xf>
    <xf numFmtId="0" fontId="23" fillId="32" borderId="11" xfId="0" applyFont="1" applyFill="1" applyBorder="1" applyAlignment="1">
      <alignment horizontal="center" vertical="center" wrapText="1"/>
    </xf>
    <xf numFmtId="10" fontId="23"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2" xfId="0" applyFont="1" applyFill="1" applyBorder="1" applyAlignment="1">
      <alignment horizontal="center" vertical="center" textRotation="90" wrapText="1"/>
    </xf>
    <xf numFmtId="0" fontId="26" fillId="0" borderId="11" xfId="0" applyFont="1" applyFill="1" applyBorder="1" applyAlignment="1">
      <alignment horizontal="center" vertical="center" textRotation="90" wrapText="1"/>
    </xf>
    <xf numFmtId="0" fontId="26" fillId="24" borderId="10" xfId="0" applyFont="1" applyFill="1" applyBorder="1" applyAlignment="1">
      <alignment horizontal="center" vertical="center" textRotation="90" wrapText="1"/>
    </xf>
    <xf numFmtId="0" fontId="26" fillId="24" borderId="12" xfId="0" applyFont="1" applyFill="1" applyBorder="1" applyAlignment="1">
      <alignment horizontal="center" vertical="center" textRotation="90" wrapText="1"/>
    </xf>
    <xf numFmtId="0" fontId="26" fillId="24" borderId="11" xfId="0" applyFont="1" applyFill="1" applyBorder="1" applyAlignment="1">
      <alignment horizontal="center" vertical="center" textRotation="90" wrapText="1"/>
    </xf>
    <xf numFmtId="0" fontId="23" fillId="28" borderId="9" xfId="0" applyFont="1" applyFill="1" applyBorder="1" applyAlignment="1">
      <alignment horizontal="center" vertical="center" wrapText="1"/>
    </xf>
    <xf numFmtId="10" fontId="23" fillId="0" borderId="9" xfId="0" applyNumberFormat="1" applyFont="1" applyFill="1" applyBorder="1" applyAlignment="1">
      <alignment horizontal="center" vertical="center" wrapText="1"/>
    </xf>
    <xf numFmtId="10" fontId="23" fillId="0" borderId="9" xfId="0" applyNumberFormat="1" applyFont="1" applyFill="1" applyBorder="1" applyAlignment="1">
      <alignment horizontal="justify" vertical="center" wrapText="1"/>
    </xf>
    <xf numFmtId="170" fontId="23" fillId="0" borderId="9" xfId="76" applyNumberFormat="1" applyFont="1" applyFill="1" applyBorder="1" applyAlignment="1">
      <alignment horizontal="left" vertical="center" wrapText="1"/>
    </xf>
    <xf numFmtId="170" fontId="23" fillId="0" borderId="9" xfId="167" applyNumberFormat="1" applyFont="1" applyFill="1" applyBorder="1" applyAlignment="1">
      <alignment horizontal="left" vertical="center" wrapText="1"/>
    </xf>
    <xf numFmtId="0" fontId="23" fillId="28" borderId="9" xfId="0" applyFont="1" applyFill="1" applyBorder="1" applyAlignment="1">
      <alignment horizontal="center" vertical="center" wrapText="1"/>
    </xf>
    <xf numFmtId="10" fontId="23" fillId="0" borderId="9" xfId="0" applyNumberFormat="1" applyFont="1" applyFill="1" applyBorder="1" applyAlignment="1">
      <alignment horizontal="left" vertical="center"/>
    </xf>
    <xf numFmtId="10" fontId="23" fillId="0" borderId="9" xfId="0" applyNumberFormat="1" applyFont="1" applyFill="1" applyBorder="1" applyAlignment="1">
      <alignment horizontal="center" vertical="center"/>
    </xf>
    <xf numFmtId="0" fontId="23" fillId="33" borderId="9" xfId="0" applyFont="1" applyFill="1" applyBorder="1" applyAlignment="1">
      <alignment horizontal="center" vertical="center" textRotation="90" wrapText="1"/>
    </xf>
    <xf numFmtId="0" fontId="23" fillId="33" borderId="9" xfId="0" applyFont="1" applyFill="1" applyBorder="1" applyAlignment="1">
      <alignment vertical="center" wrapText="1"/>
    </xf>
    <xf numFmtId="0" fontId="23" fillId="33" borderId="9" xfId="0" applyFont="1" applyFill="1" applyBorder="1" applyAlignment="1">
      <alignment vertical="center" wrapText="1"/>
    </xf>
    <xf numFmtId="0" fontId="23" fillId="28" borderId="9" xfId="0" applyFont="1" applyFill="1" applyBorder="1" applyAlignment="1">
      <alignment horizontal="center" vertical="center" textRotation="90" wrapText="1"/>
    </xf>
    <xf numFmtId="0" fontId="23" fillId="33" borderId="9" xfId="0" applyFont="1" applyFill="1" applyBorder="1" applyAlignment="1">
      <alignment horizontal="center" vertical="center" wrapText="1"/>
    </xf>
    <xf numFmtId="10" fontId="23" fillId="24" borderId="9" xfId="0" applyNumberFormat="1" applyFont="1" applyFill="1" applyBorder="1" applyAlignment="1">
      <alignment horizontal="justify" vertical="center" wrapText="1"/>
    </xf>
    <xf numFmtId="0" fontId="23" fillId="24" borderId="9" xfId="0" applyFont="1" applyFill="1" applyBorder="1" applyAlignment="1">
      <alignment horizontal="justify" vertical="center" wrapText="1"/>
    </xf>
    <xf numFmtId="1" fontId="23" fillId="24" borderId="10" xfId="0" applyNumberFormat="1" applyFont="1" applyFill="1" applyBorder="1" applyAlignment="1">
      <alignment horizontal="center" vertical="center" wrapText="1"/>
    </xf>
    <xf numFmtId="1" fontId="23" fillId="24" borderId="12" xfId="0" applyNumberFormat="1" applyFont="1" applyFill="1" applyBorder="1" applyAlignment="1">
      <alignment horizontal="center" vertical="center" wrapText="1"/>
    </xf>
    <xf numFmtId="1" fontId="23" fillId="24" borderId="11" xfId="0" applyNumberFormat="1" applyFont="1" applyFill="1" applyBorder="1" applyAlignment="1">
      <alignment horizontal="center" vertical="center" wrapText="1"/>
    </xf>
    <xf numFmtId="0" fontId="26" fillId="0" borderId="12" xfId="0" applyFont="1" applyFill="1" applyBorder="1" applyAlignment="1">
      <alignment horizontal="center" vertical="center" textRotation="90"/>
    </xf>
    <xf numFmtId="0" fontId="26" fillId="0" borderId="11" xfId="0" applyFont="1" applyFill="1" applyBorder="1" applyAlignment="1">
      <alignment horizontal="center" vertical="center" textRotation="90"/>
    </xf>
    <xf numFmtId="0" fontId="26" fillId="0" borderId="9" xfId="0" applyFont="1" applyFill="1" applyBorder="1" applyAlignment="1">
      <alignment horizontal="center" vertical="center" textRotation="90"/>
    </xf>
    <xf numFmtId="0" fontId="26" fillId="0" borderId="10" xfId="0" applyFont="1" applyFill="1" applyBorder="1" applyAlignment="1">
      <alignment horizontal="center" vertical="center" textRotation="90"/>
    </xf>
    <xf numFmtId="0" fontId="23" fillId="28" borderId="9" xfId="0" applyFont="1" applyFill="1" applyBorder="1" applyAlignment="1">
      <alignment horizontal="center" vertical="center" textRotation="90" wrapText="1"/>
    </xf>
    <xf numFmtId="0" fontId="26" fillId="0" borderId="9" xfId="0" applyFont="1" applyFill="1" applyBorder="1" applyAlignment="1">
      <alignment horizontal="center" vertical="center" textRotation="90" wrapText="1"/>
    </xf>
    <xf numFmtId="0" fontId="23" fillId="33" borderId="9" xfId="0" applyFont="1" applyFill="1" applyBorder="1" applyAlignment="1">
      <alignment horizontal="center" vertical="center" textRotation="90" wrapText="1"/>
    </xf>
    <xf numFmtId="0" fontId="23" fillId="28" borderId="9" xfId="0" applyFont="1" applyFill="1" applyBorder="1" applyAlignment="1">
      <alignment horizontal="center" vertical="center" textRotation="90"/>
    </xf>
    <xf numFmtId="0" fontId="23" fillId="28" borderId="9" xfId="0" applyFont="1" applyFill="1" applyBorder="1" applyAlignment="1">
      <alignment horizontal="center" vertical="center" textRotation="90"/>
    </xf>
    <xf numFmtId="170" fontId="23" fillId="0" borderId="9" xfId="169" applyNumberFormat="1" applyFont="1" applyFill="1" applyBorder="1" applyAlignment="1">
      <alignment horizontal="left" vertical="center" wrapText="1"/>
    </xf>
    <xf numFmtId="10" fontId="23" fillId="24" borderId="10" xfId="0" applyNumberFormat="1" applyFont="1" applyFill="1" applyBorder="1" applyAlignment="1">
      <alignment horizontal="left" vertical="center" wrapText="1"/>
    </xf>
    <xf numFmtId="10" fontId="23" fillId="24" borderId="11" xfId="0" applyNumberFormat="1" applyFont="1" applyFill="1" applyBorder="1" applyAlignment="1">
      <alignment horizontal="left" vertical="center" wrapText="1"/>
    </xf>
    <xf numFmtId="0" fontId="23" fillId="24" borderId="10" xfId="0" applyFont="1" applyFill="1" applyBorder="1" applyAlignment="1">
      <alignment horizontal="left" vertical="center" wrapText="1"/>
    </xf>
    <xf numFmtId="0" fontId="23" fillId="24" borderId="11" xfId="0" applyFont="1" applyFill="1" applyBorder="1" applyAlignment="1">
      <alignment horizontal="left" vertical="center" wrapText="1"/>
    </xf>
    <xf numFmtId="0" fontId="23" fillId="24" borderId="12" xfId="0" applyFont="1" applyFill="1" applyBorder="1" applyAlignment="1">
      <alignment horizontal="left" vertical="center" wrapText="1"/>
    </xf>
    <xf numFmtId="10" fontId="25" fillId="0" borderId="9" xfId="71" applyNumberFormat="1" applyFont="1" applyFill="1" applyBorder="1" applyAlignment="1" applyProtection="1">
      <alignment horizontal="center" vertical="center" wrapText="1"/>
      <protection/>
    </xf>
    <xf numFmtId="9" fontId="23" fillId="0" borderId="9" xfId="168"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3" fillId="31" borderId="10" xfId="0" applyFont="1" applyFill="1" applyBorder="1" applyAlignment="1">
      <alignment horizontal="center" vertical="center" textRotation="90" wrapText="1"/>
    </xf>
    <xf numFmtId="0" fontId="23" fillId="31" borderId="12" xfId="0" applyFont="1" applyFill="1" applyBorder="1" applyAlignment="1">
      <alignment horizontal="center" vertical="center" textRotation="90" wrapText="1"/>
    </xf>
    <xf numFmtId="0" fontId="23" fillId="31" borderId="11" xfId="0" applyFont="1" applyFill="1" applyBorder="1" applyAlignment="1">
      <alignment horizontal="center" vertical="center" textRotation="90" wrapText="1"/>
    </xf>
    <xf numFmtId="0" fontId="23" fillId="31" borderId="10" xfId="0" applyFont="1" applyFill="1" applyBorder="1" applyAlignment="1">
      <alignment horizontal="center" vertical="center" textRotation="90"/>
    </xf>
    <xf numFmtId="0" fontId="23" fillId="31" borderId="12" xfId="0" applyFont="1" applyFill="1" applyBorder="1" applyAlignment="1">
      <alignment horizontal="center" vertical="center" textRotation="90"/>
    </xf>
    <xf numFmtId="0" fontId="23" fillId="31" borderId="11" xfId="0" applyFont="1" applyFill="1" applyBorder="1" applyAlignment="1">
      <alignment horizontal="center" vertical="center" textRotation="90"/>
    </xf>
    <xf numFmtId="0" fontId="23" fillId="31" borderId="9" xfId="0" applyFont="1" applyFill="1" applyBorder="1" applyAlignment="1">
      <alignment horizontal="left" vertical="center" wrapText="1"/>
    </xf>
    <xf numFmtId="0" fontId="23" fillId="31" borderId="9" xfId="0" applyFont="1" applyFill="1" applyBorder="1" applyAlignment="1">
      <alignment horizontal="left" vertical="center" wrapText="1"/>
    </xf>
    <xf numFmtId="0" fontId="23" fillId="33" borderId="10" xfId="0" applyFont="1" applyFill="1" applyBorder="1" applyAlignment="1">
      <alignment horizontal="center" vertical="center" textRotation="90" wrapText="1"/>
    </xf>
    <xf numFmtId="0" fontId="23" fillId="33" borderId="12" xfId="0" applyFont="1" applyFill="1" applyBorder="1" applyAlignment="1">
      <alignment horizontal="center" vertical="center" textRotation="90" wrapText="1"/>
    </xf>
    <xf numFmtId="0" fontId="23" fillId="33" borderId="11" xfId="0" applyFont="1" applyFill="1" applyBorder="1" applyAlignment="1">
      <alignment horizontal="center" vertical="center" textRotation="90" wrapText="1"/>
    </xf>
    <xf numFmtId="0" fontId="23" fillId="28" borderId="10" xfId="0" applyFont="1" applyFill="1" applyBorder="1" applyAlignment="1">
      <alignment horizontal="center" vertical="center" textRotation="90" wrapText="1"/>
    </xf>
    <xf numFmtId="0" fontId="23" fillId="28" borderId="12" xfId="0" applyFont="1" applyFill="1" applyBorder="1" applyAlignment="1">
      <alignment horizontal="center" vertical="center" textRotation="90" wrapText="1"/>
    </xf>
    <xf numFmtId="0" fontId="23" fillId="28" borderId="9" xfId="0" applyFont="1" applyFill="1" applyBorder="1" applyAlignment="1">
      <alignment vertical="center" wrapText="1"/>
    </xf>
    <xf numFmtId="0" fontId="23" fillId="28" borderId="9" xfId="0" applyFont="1" applyFill="1" applyBorder="1" applyAlignment="1">
      <alignment vertical="center" wrapText="1"/>
    </xf>
    <xf numFmtId="0" fontId="22" fillId="24" borderId="0" xfId="0" applyFont="1" applyFill="1" applyBorder="1" applyAlignment="1">
      <alignment horizontal="center" vertical="center" wrapText="1"/>
    </xf>
    <xf numFmtId="0" fontId="22" fillId="24" borderId="0" xfId="0" applyFont="1" applyFill="1" applyBorder="1" applyAlignment="1">
      <alignment horizontal="left" vertical="center" wrapText="1"/>
    </xf>
    <xf numFmtId="0" fontId="20" fillId="34" borderId="9" xfId="0" applyFont="1" applyFill="1" applyBorder="1" applyAlignment="1">
      <alignment horizontal="center" vertical="center"/>
    </xf>
    <xf numFmtId="0" fontId="20" fillId="23" borderId="9"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34" borderId="11" xfId="0" applyFont="1" applyFill="1" applyBorder="1" applyAlignment="1">
      <alignment horizontal="center" vertical="center" wrapText="1"/>
    </xf>
  </cellXfs>
  <cellStyles count="156">
    <cellStyle name="Normal" xfId="0"/>
    <cellStyle name="Percent" xfId="15"/>
    <cellStyle name="Currency" xfId="16"/>
    <cellStyle name="Currency [0]" xfId="17"/>
    <cellStyle name="Comma" xfId="18"/>
    <cellStyle name="Comma [0]" xfId="19"/>
    <cellStyle name="Normal 6" xfId="20"/>
    <cellStyle name="Normal 2" xfId="21"/>
    <cellStyle name="Porcentaje 3"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Euro" xfId="50"/>
    <cellStyle name="Explanatory Text" xfId="51"/>
    <cellStyle name="Good" xfId="52"/>
    <cellStyle name="Heading 1" xfId="53"/>
    <cellStyle name="Heading 2" xfId="54"/>
    <cellStyle name="Heading 3" xfId="55"/>
    <cellStyle name="Heading 4" xfId="56"/>
    <cellStyle name="Input" xfId="57"/>
    <cellStyle name="Linked Cell" xfId="58"/>
    <cellStyle name="Millares 2" xfId="59"/>
    <cellStyle name="Millares 3" xfId="60"/>
    <cellStyle name="Moneda 2" xfId="61"/>
    <cellStyle name="Moneda 3" xfId="62"/>
    <cellStyle name="Moneda 4" xfId="63"/>
    <cellStyle name="Normal 2 2" xfId="64"/>
    <cellStyle name="Normal 3" xfId="65"/>
    <cellStyle name="Normal 3 2" xfId="66"/>
    <cellStyle name="Normal 4" xfId="67"/>
    <cellStyle name="Normal 5" xfId="68"/>
    <cellStyle name="Note" xfId="69"/>
    <cellStyle name="Output" xfId="70"/>
    <cellStyle name="Porcentaje 2" xfId="71"/>
    <cellStyle name="Title" xfId="72"/>
    <cellStyle name="Warning Text" xfId="73"/>
    <cellStyle name="Moneda 5" xfId="74"/>
    <cellStyle name="Millares 4" xfId="75"/>
    <cellStyle name="Millares 5" xfId="76"/>
    <cellStyle name="Hipervínculo" xfId="77"/>
    <cellStyle name="Hipervínculo visitado" xfId="78"/>
    <cellStyle name="Hipervínculo" xfId="79"/>
    <cellStyle name="Hipervínculo visitado" xfId="80"/>
    <cellStyle name="Hipervínculo" xfId="81"/>
    <cellStyle name="Hipervínculo visitado" xfId="82"/>
    <cellStyle name="Hipervínculo" xfId="83"/>
    <cellStyle name="Hipervínculo visitado" xfId="84"/>
    <cellStyle name="Hipervínculo" xfId="85"/>
    <cellStyle name="Hipervínculo visitado" xfId="86"/>
    <cellStyle name="Hipervínculo" xfId="87"/>
    <cellStyle name="Hipervínculo visitado" xfId="88"/>
    <cellStyle name="Hipervínculo" xfId="89"/>
    <cellStyle name="Hipervínculo visitado" xfId="90"/>
    <cellStyle name="Hipervínculo" xfId="91"/>
    <cellStyle name="Hipervínculo visitado" xfId="92"/>
    <cellStyle name="Hipervínculo" xfId="93"/>
    <cellStyle name="Hipervínculo visitado" xfId="94"/>
    <cellStyle name="Hipervínculo" xfId="95"/>
    <cellStyle name="Hipervínculo visitado" xfId="96"/>
    <cellStyle name="Hipervínculo" xfId="97"/>
    <cellStyle name="Hipervínculo visitado" xfId="98"/>
    <cellStyle name="Hipervínculo" xfId="99"/>
    <cellStyle name="Hipervínculo visitado" xfId="100"/>
    <cellStyle name="Hipervínculo" xfId="101"/>
    <cellStyle name="Hipervínculo visitado" xfId="102"/>
    <cellStyle name="Hipervínculo" xfId="103"/>
    <cellStyle name="Hipervínculo visitado" xfId="104"/>
    <cellStyle name="Hipervínculo" xfId="105"/>
    <cellStyle name="Hipervínculo visitado" xfId="106"/>
    <cellStyle name="Hipervínculo" xfId="107"/>
    <cellStyle name="Hipervínculo visitado" xfId="108"/>
    <cellStyle name="Hipervínculo" xfId="109"/>
    <cellStyle name="Hipervínculo visitado" xfId="110"/>
    <cellStyle name="Hipervínculo" xfId="111"/>
    <cellStyle name="Hipervínculo visitado" xfId="112"/>
    <cellStyle name="Hipervínculo" xfId="113"/>
    <cellStyle name="Hipervínculo visitado" xfId="114"/>
    <cellStyle name="Hipervínculo" xfId="115"/>
    <cellStyle name="Hipervínculo visitado" xfId="116"/>
    <cellStyle name="Hipervínculo" xfId="117"/>
    <cellStyle name="Hipervínculo visitado" xfId="118"/>
    <cellStyle name="Hipervínculo" xfId="119"/>
    <cellStyle name="Hipervínculo visitado" xfId="120"/>
    <cellStyle name="Hipervínculo" xfId="121"/>
    <cellStyle name="Hipervínculo visitado" xfId="122"/>
    <cellStyle name="Hipervínculo" xfId="123"/>
    <cellStyle name="Hipervínculo visitado" xfId="124"/>
    <cellStyle name="Hipervínculo" xfId="125"/>
    <cellStyle name="Hipervínculo visitado" xfId="126"/>
    <cellStyle name="Hipervínculo" xfId="127"/>
    <cellStyle name="Hipervínculo visitado" xfId="128"/>
    <cellStyle name="Hipervínculo" xfId="129"/>
    <cellStyle name="Hipervínculo visitado" xfId="130"/>
    <cellStyle name="Hipervínculo" xfId="131"/>
    <cellStyle name="Hipervínculo visitado" xfId="132"/>
    <cellStyle name="Hipervínculo" xfId="133"/>
    <cellStyle name="Hipervínculo visitado" xfId="134"/>
    <cellStyle name="Hipervínculo" xfId="135"/>
    <cellStyle name="Hipervínculo visitado" xfId="136"/>
    <cellStyle name="Hipervínculo" xfId="137"/>
    <cellStyle name="Hipervínculo visitado" xfId="138"/>
    <cellStyle name="Hipervínculo" xfId="139"/>
    <cellStyle name="Hipervínculo visitado" xfId="140"/>
    <cellStyle name="Hipervínculo" xfId="141"/>
    <cellStyle name="Hipervínculo visitado" xfId="142"/>
    <cellStyle name="Hipervínculo" xfId="143"/>
    <cellStyle name="Hipervínculo visitado" xfId="144"/>
    <cellStyle name="Hipervínculo" xfId="145"/>
    <cellStyle name="Hipervínculo visitado" xfId="146"/>
    <cellStyle name="Hipervínculo" xfId="147"/>
    <cellStyle name="Hipervínculo visitado" xfId="148"/>
    <cellStyle name="Hipervínculo" xfId="149"/>
    <cellStyle name="Hipervínculo visitado" xfId="150"/>
    <cellStyle name="Hipervínculo" xfId="151"/>
    <cellStyle name="Hipervínculo visitado" xfId="152"/>
    <cellStyle name="Hipervínculo" xfId="153"/>
    <cellStyle name="Hipervínculo visitado" xfId="154"/>
    <cellStyle name="Hipervínculo" xfId="155"/>
    <cellStyle name="Hipervínculo visitado" xfId="156"/>
    <cellStyle name="Hipervínculo" xfId="157"/>
    <cellStyle name="Hipervínculo visitado" xfId="158"/>
    <cellStyle name="Hipervínculo" xfId="159"/>
    <cellStyle name="Hipervínculo visitado" xfId="160"/>
    <cellStyle name="Hipervínculo" xfId="161"/>
    <cellStyle name="Hipervínculo visitado" xfId="162"/>
    <cellStyle name="Millares 3 2" xfId="163"/>
    <cellStyle name="Moneda 5 2" xfId="164"/>
    <cellStyle name="Millares 4 2" xfId="165"/>
    <cellStyle name="Millares" xfId="166"/>
    <cellStyle name="Moneda 6" xfId="167"/>
    <cellStyle name="Porcentaje" xfId="168"/>
    <cellStyle name="Moneda"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0"/>
  <sheetViews>
    <sheetView tabSelected="1" zoomScale="40" zoomScaleNormal="40" workbookViewId="0" topLeftCell="A1">
      <pane ySplit="6" topLeftCell="A7" activePane="bottomLeft" state="frozen"/>
      <selection pane="bottomLeft" activeCell="N6" sqref="N6"/>
    </sheetView>
  </sheetViews>
  <sheetFormatPr defaultColWidth="42.140625" defaultRowHeight="15"/>
  <cols>
    <col min="1" max="1" width="10.57421875" style="2" customWidth="1"/>
    <col min="2" max="2" width="17.57421875" style="2" customWidth="1"/>
    <col min="3" max="3" width="12.8515625" style="2" customWidth="1"/>
    <col min="4" max="4" width="15.140625" style="2" customWidth="1"/>
    <col min="5" max="5" width="16.140625" style="2" customWidth="1"/>
    <col min="6" max="6" width="16.8515625" style="2" customWidth="1"/>
    <col min="7" max="7" width="16.421875" style="2" customWidth="1"/>
    <col min="8" max="8" width="21.28125" style="2" customWidth="1"/>
    <col min="9" max="9" width="20.57421875" style="2" customWidth="1"/>
    <col min="10" max="10" width="15.28125" style="2" customWidth="1"/>
    <col min="11" max="11" width="13.00390625" style="2" hidden="1" customWidth="1"/>
    <col min="12" max="12" width="41.57421875" style="2" hidden="1" customWidth="1"/>
    <col min="13" max="13" width="13.00390625" style="2" customWidth="1"/>
    <col min="14" max="14" width="15.28125" style="2" customWidth="1"/>
    <col min="15" max="15" width="41.57421875" style="2" customWidth="1"/>
    <col min="16" max="16" width="24.28125" style="2" customWidth="1"/>
    <col min="17" max="17" width="25.57421875" style="2" customWidth="1"/>
    <col min="18" max="18" width="22.28125" style="2" customWidth="1"/>
    <col min="19" max="19" width="42.140625" style="2" customWidth="1"/>
    <col min="20" max="20" width="15.8515625" style="2" customWidth="1"/>
    <col min="21" max="21" width="15.140625" style="2" customWidth="1"/>
    <col min="22" max="22" width="16.7109375" style="4" customWidth="1"/>
    <col min="23" max="16384" width="42.140625" style="2" customWidth="1"/>
  </cols>
  <sheetData>
    <row r="1" spans="1:22" ht="18.75" customHeight="1">
      <c r="A1" s="145" t="s">
        <v>39</v>
      </c>
      <c r="B1" s="145"/>
      <c r="C1" s="145"/>
      <c r="D1" s="145"/>
      <c r="E1" s="145"/>
      <c r="F1" s="145"/>
      <c r="G1" s="145"/>
      <c r="H1" s="145"/>
      <c r="I1" s="145"/>
      <c r="J1" s="145"/>
      <c r="K1" s="145"/>
      <c r="L1" s="145"/>
      <c r="M1" s="145"/>
      <c r="N1" s="145"/>
      <c r="O1" s="145"/>
      <c r="P1" s="145"/>
      <c r="Q1" s="145"/>
      <c r="R1" s="145"/>
      <c r="S1" s="145"/>
      <c r="T1" s="145"/>
      <c r="U1" s="145"/>
      <c r="V1" s="145"/>
    </row>
    <row r="2" spans="1:22" ht="18.75" customHeight="1">
      <c r="A2" s="145" t="s">
        <v>484</v>
      </c>
      <c r="B2" s="145"/>
      <c r="C2" s="145"/>
      <c r="D2" s="145"/>
      <c r="E2" s="145"/>
      <c r="F2" s="145"/>
      <c r="G2" s="145"/>
      <c r="H2" s="145"/>
      <c r="I2" s="145"/>
      <c r="J2" s="145"/>
      <c r="K2" s="145"/>
      <c r="L2" s="145"/>
      <c r="M2" s="145"/>
      <c r="N2" s="145"/>
      <c r="O2" s="145"/>
      <c r="P2" s="145"/>
      <c r="Q2" s="145"/>
      <c r="R2" s="145"/>
      <c r="S2" s="145"/>
      <c r="T2" s="145"/>
      <c r="U2" s="145"/>
      <c r="V2" s="145"/>
    </row>
    <row r="3" spans="1:22" ht="34.5" customHeight="1">
      <c r="A3" s="146" t="s">
        <v>484</v>
      </c>
      <c r="B3" s="146"/>
      <c r="C3" s="146"/>
      <c r="D3" s="146"/>
      <c r="E3" s="146"/>
      <c r="F3" s="146"/>
      <c r="G3" s="146"/>
      <c r="H3" s="146"/>
      <c r="I3" s="146"/>
      <c r="J3" s="146"/>
      <c r="K3" s="146"/>
      <c r="L3" s="146"/>
      <c r="M3" s="146"/>
      <c r="N3" s="146"/>
      <c r="O3" s="146"/>
      <c r="P3" s="146"/>
      <c r="Q3" s="146"/>
      <c r="R3" s="146"/>
      <c r="S3" s="146"/>
      <c r="T3" s="146"/>
      <c r="U3" s="146"/>
      <c r="V3" s="146"/>
    </row>
    <row r="4" spans="1:22" ht="23.25" customHeight="1">
      <c r="A4" s="147" t="s">
        <v>40</v>
      </c>
      <c r="B4" s="147"/>
      <c r="C4" s="147"/>
      <c r="D4" s="67" t="s">
        <v>455</v>
      </c>
      <c r="E4" s="67"/>
      <c r="F4" s="67"/>
      <c r="G4" s="67"/>
      <c r="H4" s="67"/>
      <c r="I4" s="67" t="s">
        <v>456</v>
      </c>
      <c r="J4" s="67"/>
      <c r="K4" s="67"/>
      <c r="L4" s="67"/>
      <c r="M4" s="67"/>
      <c r="N4" s="67"/>
      <c r="O4" s="67"/>
      <c r="P4" s="67"/>
      <c r="Q4" s="67"/>
      <c r="R4" s="67"/>
      <c r="S4" s="67"/>
      <c r="T4" s="67"/>
      <c r="U4" s="67"/>
      <c r="V4" s="67"/>
    </row>
    <row r="5" spans="1:22" ht="18.75" customHeight="1">
      <c r="A5" s="149" t="s">
        <v>47</v>
      </c>
      <c r="B5" s="149" t="s">
        <v>48</v>
      </c>
      <c r="C5" s="149" t="s">
        <v>49</v>
      </c>
      <c r="D5" s="68" t="s">
        <v>41</v>
      </c>
      <c r="E5" s="68" t="s">
        <v>42</v>
      </c>
      <c r="F5" s="68" t="s">
        <v>11</v>
      </c>
      <c r="G5" s="68" t="s">
        <v>43</v>
      </c>
      <c r="H5" s="68" t="s">
        <v>1</v>
      </c>
      <c r="I5" s="68" t="s">
        <v>8</v>
      </c>
      <c r="J5" s="68" t="s">
        <v>44</v>
      </c>
      <c r="K5" s="148" t="s">
        <v>440</v>
      </c>
      <c r="L5" s="148"/>
      <c r="M5" s="148" t="s">
        <v>693</v>
      </c>
      <c r="N5" s="148"/>
      <c r="O5" s="148"/>
      <c r="P5" s="68" t="s">
        <v>45</v>
      </c>
      <c r="Q5" s="68" t="s">
        <v>46</v>
      </c>
      <c r="R5" s="68" t="s">
        <v>9</v>
      </c>
      <c r="S5" s="68" t="s">
        <v>10</v>
      </c>
      <c r="T5" s="68" t="s">
        <v>0</v>
      </c>
      <c r="U5" s="68" t="s">
        <v>554</v>
      </c>
      <c r="V5" s="68" t="s">
        <v>457</v>
      </c>
    </row>
    <row r="6" spans="1:22" ht="37.5" customHeight="1">
      <c r="A6" s="150"/>
      <c r="B6" s="150"/>
      <c r="C6" s="150"/>
      <c r="D6" s="68"/>
      <c r="E6" s="68"/>
      <c r="F6" s="68"/>
      <c r="G6" s="68"/>
      <c r="H6" s="68"/>
      <c r="I6" s="68"/>
      <c r="J6" s="68"/>
      <c r="K6" s="1" t="s">
        <v>441</v>
      </c>
      <c r="L6" s="1" t="s">
        <v>442</v>
      </c>
      <c r="M6" s="6" t="s">
        <v>695</v>
      </c>
      <c r="N6" s="6" t="s">
        <v>694</v>
      </c>
      <c r="O6" s="5" t="s">
        <v>442</v>
      </c>
      <c r="P6" s="68"/>
      <c r="Q6" s="68"/>
      <c r="R6" s="68"/>
      <c r="S6" s="68"/>
      <c r="T6" s="68"/>
      <c r="U6" s="68"/>
      <c r="V6" s="68"/>
    </row>
    <row r="7" spans="1:22" ht="56.25" customHeight="1">
      <c r="A7" s="72" t="s">
        <v>50</v>
      </c>
      <c r="B7" s="127" t="s">
        <v>51</v>
      </c>
      <c r="C7" s="72" t="s">
        <v>52</v>
      </c>
      <c r="D7" s="72" t="s">
        <v>485</v>
      </c>
      <c r="E7" s="72" t="s">
        <v>466</v>
      </c>
      <c r="F7" s="130" t="s">
        <v>486</v>
      </c>
      <c r="G7" s="133" t="s">
        <v>487</v>
      </c>
      <c r="H7" s="136" t="s">
        <v>488</v>
      </c>
      <c r="I7" s="78" t="s">
        <v>489</v>
      </c>
      <c r="J7" s="50" t="s">
        <v>582</v>
      </c>
      <c r="K7" s="125">
        <v>0.0185</v>
      </c>
      <c r="L7" s="66" t="s">
        <v>558</v>
      </c>
      <c r="M7" s="125">
        <f>+(N7*17%)+(N15*17%)+(N21*18%)+(N24*12%)+(N27*12%)+(N30*12%)+(N34*12%)</f>
        <v>0.2732466666666667</v>
      </c>
      <c r="N7" s="93">
        <f>7/30</f>
        <v>0.23333333333333334</v>
      </c>
      <c r="O7" s="42" t="s">
        <v>679</v>
      </c>
      <c r="P7" s="48" t="s">
        <v>53</v>
      </c>
      <c r="Q7" s="48" t="s">
        <v>490</v>
      </c>
      <c r="R7" s="20" t="s">
        <v>54</v>
      </c>
      <c r="S7" s="20" t="s">
        <v>55</v>
      </c>
      <c r="T7" s="48" t="s">
        <v>56</v>
      </c>
      <c r="U7" s="21" t="s">
        <v>530</v>
      </c>
      <c r="V7" s="21" t="s">
        <v>530</v>
      </c>
    </row>
    <row r="8" spans="1:22" ht="24" customHeight="1">
      <c r="A8" s="72"/>
      <c r="B8" s="128"/>
      <c r="C8" s="72"/>
      <c r="D8" s="72"/>
      <c r="E8" s="72"/>
      <c r="F8" s="131"/>
      <c r="G8" s="134"/>
      <c r="H8" s="136"/>
      <c r="I8" s="78"/>
      <c r="J8" s="50"/>
      <c r="K8" s="125"/>
      <c r="L8" s="66"/>
      <c r="M8" s="125"/>
      <c r="N8" s="93"/>
      <c r="O8" s="43"/>
      <c r="P8" s="48"/>
      <c r="Q8" s="48"/>
      <c r="R8" s="48">
        <v>30</v>
      </c>
      <c r="S8" s="48" t="s">
        <v>491</v>
      </c>
      <c r="T8" s="48"/>
      <c r="U8" s="22">
        <v>144277109</v>
      </c>
      <c r="V8" s="20" t="s">
        <v>57</v>
      </c>
    </row>
    <row r="9" spans="1:22" ht="15">
      <c r="A9" s="72"/>
      <c r="B9" s="128"/>
      <c r="C9" s="72"/>
      <c r="D9" s="72"/>
      <c r="E9" s="72"/>
      <c r="F9" s="131"/>
      <c r="G9" s="134"/>
      <c r="H9" s="136"/>
      <c r="I9" s="78"/>
      <c r="J9" s="50"/>
      <c r="K9" s="125"/>
      <c r="L9" s="66"/>
      <c r="M9" s="125"/>
      <c r="N9" s="93"/>
      <c r="O9" s="43"/>
      <c r="P9" s="48"/>
      <c r="Q9" s="48"/>
      <c r="R9" s="48"/>
      <c r="S9" s="48"/>
      <c r="T9" s="48"/>
      <c r="U9" s="22">
        <v>59000000</v>
      </c>
      <c r="V9" s="20" t="s">
        <v>57</v>
      </c>
    </row>
    <row r="10" spans="1:22" ht="15.75" customHeight="1">
      <c r="A10" s="72"/>
      <c r="B10" s="128"/>
      <c r="C10" s="72"/>
      <c r="D10" s="72"/>
      <c r="E10" s="72"/>
      <c r="F10" s="131"/>
      <c r="G10" s="134"/>
      <c r="H10" s="136"/>
      <c r="I10" s="78"/>
      <c r="J10" s="50"/>
      <c r="K10" s="125"/>
      <c r="L10" s="66"/>
      <c r="M10" s="125"/>
      <c r="N10" s="93"/>
      <c r="O10" s="43"/>
      <c r="P10" s="48"/>
      <c r="Q10" s="48"/>
      <c r="R10" s="48"/>
      <c r="S10" s="48"/>
      <c r="T10" s="48"/>
      <c r="U10" s="22">
        <v>29219174</v>
      </c>
      <c r="V10" s="20" t="s">
        <v>57</v>
      </c>
    </row>
    <row r="11" spans="1:22" ht="15">
      <c r="A11" s="72"/>
      <c r="B11" s="128"/>
      <c r="C11" s="72"/>
      <c r="D11" s="72"/>
      <c r="E11" s="72"/>
      <c r="F11" s="131"/>
      <c r="G11" s="134"/>
      <c r="H11" s="136"/>
      <c r="I11" s="78"/>
      <c r="J11" s="50"/>
      <c r="K11" s="125"/>
      <c r="L11" s="66"/>
      <c r="M11" s="125"/>
      <c r="N11" s="93"/>
      <c r="O11" s="43"/>
      <c r="P11" s="48"/>
      <c r="Q11" s="48"/>
      <c r="R11" s="48"/>
      <c r="S11" s="48"/>
      <c r="T11" s="48"/>
      <c r="U11" s="22">
        <v>36780826</v>
      </c>
      <c r="V11" s="20" t="s">
        <v>57</v>
      </c>
    </row>
    <row r="12" spans="1:22" ht="15">
      <c r="A12" s="72"/>
      <c r="B12" s="128"/>
      <c r="C12" s="72"/>
      <c r="D12" s="72"/>
      <c r="E12" s="72"/>
      <c r="F12" s="131"/>
      <c r="G12" s="134"/>
      <c r="H12" s="136"/>
      <c r="I12" s="78"/>
      <c r="J12" s="50"/>
      <c r="K12" s="125"/>
      <c r="L12" s="66"/>
      <c r="M12" s="125"/>
      <c r="N12" s="93"/>
      <c r="O12" s="43"/>
      <c r="P12" s="48"/>
      <c r="Q12" s="48"/>
      <c r="R12" s="48"/>
      <c r="S12" s="48"/>
      <c r="T12" s="48"/>
      <c r="U12" s="22">
        <v>6000000</v>
      </c>
      <c r="V12" s="20" t="s">
        <v>64</v>
      </c>
    </row>
    <row r="13" spans="1:22" ht="48">
      <c r="A13" s="72"/>
      <c r="B13" s="128"/>
      <c r="C13" s="72"/>
      <c r="D13" s="72"/>
      <c r="E13" s="72"/>
      <c r="F13" s="131"/>
      <c r="G13" s="134"/>
      <c r="H13" s="136"/>
      <c r="I13" s="78"/>
      <c r="J13" s="50"/>
      <c r="K13" s="125"/>
      <c r="L13" s="66"/>
      <c r="M13" s="125"/>
      <c r="N13" s="93"/>
      <c r="O13" s="43"/>
      <c r="P13" s="48"/>
      <c r="Q13" s="48"/>
      <c r="R13" s="20" t="s">
        <v>58</v>
      </c>
      <c r="S13" s="20" t="s">
        <v>492</v>
      </c>
      <c r="T13" s="48"/>
      <c r="U13" s="21" t="s">
        <v>530</v>
      </c>
      <c r="V13" s="21" t="s">
        <v>530</v>
      </c>
    </row>
    <row r="14" spans="1:22" ht="48">
      <c r="A14" s="72"/>
      <c r="B14" s="128"/>
      <c r="C14" s="72"/>
      <c r="D14" s="72"/>
      <c r="E14" s="72"/>
      <c r="F14" s="131"/>
      <c r="G14" s="134"/>
      <c r="H14" s="136"/>
      <c r="I14" s="78"/>
      <c r="J14" s="50"/>
      <c r="K14" s="125"/>
      <c r="L14" s="66"/>
      <c r="M14" s="125"/>
      <c r="N14" s="93"/>
      <c r="O14" s="44"/>
      <c r="P14" s="48"/>
      <c r="Q14" s="48"/>
      <c r="R14" s="20" t="s">
        <v>59</v>
      </c>
      <c r="S14" s="20" t="s">
        <v>493</v>
      </c>
      <c r="T14" s="48"/>
      <c r="U14" s="21" t="s">
        <v>530</v>
      </c>
      <c r="V14" s="21" t="s">
        <v>530</v>
      </c>
    </row>
    <row r="15" spans="1:22" ht="22.5" customHeight="1">
      <c r="A15" s="72"/>
      <c r="B15" s="128"/>
      <c r="C15" s="72"/>
      <c r="D15" s="72"/>
      <c r="E15" s="72"/>
      <c r="F15" s="131"/>
      <c r="G15" s="134"/>
      <c r="H15" s="136"/>
      <c r="I15" s="78"/>
      <c r="J15" s="50" t="s">
        <v>583</v>
      </c>
      <c r="K15" s="125"/>
      <c r="L15" s="66"/>
      <c r="M15" s="125"/>
      <c r="N15" s="126">
        <f>117/500</f>
        <v>0.234</v>
      </c>
      <c r="O15" s="42" t="s">
        <v>570</v>
      </c>
      <c r="P15" s="48" t="s">
        <v>60</v>
      </c>
      <c r="Q15" s="48" t="s">
        <v>494</v>
      </c>
      <c r="R15" s="48">
        <v>500</v>
      </c>
      <c r="S15" s="20" t="s">
        <v>495</v>
      </c>
      <c r="T15" s="48"/>
      <c r="U15" s="21" t="s">
        <v>530</v>
      </c>
      <c r="V15" s="21" t="s">
        <v>530</v>
      </c>
    </row>
    <row r="16" spans="1:22" ht="21.75" customHeight="1">
      <c r="A16" s="72"/>
      <c r="B16" s="128"/>
      <c r="C16" s="72"/>
      <c r="D16" s="72"/>
      <c r="E16" s="72"/>
      <c r="F16" s="131"/>
      <c r="G16" s="134"/>
      <c r="H16" s="136"/>
      <c r="I16" s="78"/>
      <c r="J16" s="50"/>
      <c r="K16" s="125"/>
      <c r="L16" s="66"/>
      <c r="M16" s="125"/>
      <c r="N16" s="126"/>
      <c r="O16" s="43"/>
      <c r="P16" s="48"/>
      <c r="Q16" s="48"/>
      <c r="R16" s="48"/>
      <c r="S16" s="20" t="s">
        <v>61</v>
      </c>
      <c r="T16" s="48"/>
      <c r="U16" s="22">
        <v>125021000</v>
      </c>
      <c r="V16" s="20" t="s">
        <v>62</v>
      </c>
    </row>
    <row r="17" spans="1:22" ht="24">
      <c r="A17" s="72"/>
      <c r="B17" s="128"/>
      <c r="C17" s="72"/>
      <c r="D17" s="72"/>
      <c r="E17" s="72"/>
      <c r="F17" s="131"/>
      <c r="G17" s="134"/>
      <c r="H17" s="136"/>
      <c r="I17" s="78"/>
      <c r="J17" s="50"/>
      <c r="K17" s="125"/>
      <c r="L17" s="66"/>
      <c r="M17" s="125"/>
      <c r="N17" s="126"/>
      <c r="O17" s="43"/>
      <c r="P17" s="48"/>
      <c r="Q17" s="48"/>
      <c r="R17" s="48"/>
      <c r="S17" s="20" t="s">
        <v>63</v>
      </c>
      <c r="T17" s="48"/>
      <c r="U17" s="22">
        <v>15000000</v>
      </c>
      <c r="V17" s="20" t="s">
        <v>64</v>
      </c>
    </row>
    <row r="18" spans="1:22" ht="18" customHeight="1">
      <c r="A18" s="72"/>
      <c r="B18" s="128"/>
      <c r="C18" s="72"/>
      <c r="D18" s="72"/>
      <c r="E18" s="72"/>
      <c r="F18" s="131"/>
      <c r="G18" s="134"/>
      <c r="H18" s="136"/>
      <c r="I18" s="78"/>
      <c r="J18" s="50"/>
      <c r="K18" s="125"/>
      <c r="L18" s="66"/>
      <c r="M18" s="125"/>
      <c r="N18" s="126"/>
      <c r="O18" s="43"/>
      <c r="P18" s="48"/>
      <c r="Q18" s="48"/>
      <c r="R18" s="48"/>
      <c r="S18" s="48" t="s">
        <v>461</v>
      </c>
      <c r="T18" s="48"/>
      <c r="U18" s="23">
        <v>23442140</v>
      </c>
      <c r="V18" s="20" t="s">
        <v>57</v>
      </c>
    </row>
    <row r="19" spans="1:22" ht="15">
      <c r="A19" s="72"/>
      <c r="B19" s="128"/>
      <c r="C19" s="72"/>
      <c r="D19" s="72"/>
      <c r="E19" s="72"/>
      <c r="F19" s="131"/>
      <c r="G19" s="134"/>
      <c r="H19" s="136"/>
      <c r="I19" s="78"/>
      <c r="J19" s="50"/>
      <c r="K19" s="125"/>
      <c r="L19" s="66"/>
      <c r="M19" s="125"/>
      <c r="N19" s="126"/>
      <c r="O19" s="43"/>
      <c r="P19" s="48"/>
      <c r="Q19" s="48"/>
      <c r="R19" s="48"/>
      <c r="S19" s="48"/>
      <c r="T19" s="48"/>
      <c r="U19" s="23">
        <v>35157860</v>
      </c>
      <c r="V19" s="20" t="s">
        <v>145</v>
      </c>
    </row>
    <row r="20" spans="1:22" ht="15">
      <c r="A20" s="72"/>
      <c r="B20" s="128"/>
      <c r="C20" s="72"/>
      <c r="D20" s="72"/>
      <c r="E20" s="72"/>
      <c r="F20" s="131"/>
      <c r="G20" s="134"/>
      <c r="H20" s="136"/>
      <c r="I20" s="78"/>
      <c r="J20" s="50"/>
      <c r="K20" s="125"/>
      <c r="L20" s="66"/>
      <c r="M20" s="125"/>
      <c r="N20" s="126"/>
      <c r="O20" s="44"/>
      <c r="P20" s="48"/>
      <c r="Q20" s="48"/>
      <c r="R20" s="48"/>
      <c r="S20" s="48"/>
      <c r="T20" s="48"/>
      <c r="U20" s="23">
        <v>25400000</v>
      </c>
      <c r="V20" s="20" t="s">
        <v>64</v>
      </c>
    </row>
    <row r="21" spans="1:22" ht="53.25" customHeight="1">
      <c r="A21" s="72"/>
      <c r="B21" s="128"/>
      <c r="C21" s="72"/>
      <c r="D21" s="72"/>
      <c r="E21" s="72"/>
      <c r="F21" s="131"/>
      <c r="G21" s="134"/>
      <c r="H21" s="136"/>
      <c r="I21" s="78"/>
      <c r="J21" s="50" t="s">
        <v>588</v>
      </c>
      <c r="K21" s="125"/>
      <c r="L21" s="66"/>
      <c r="M21" s="125"/>
      <c r="N21" s="126">
        <v>0.47</v>
      </c>
      <c r="O21" s="42" t="s">
        <v>670</v>
      </c>
      <c r="P21" s="48" t="s">
        <v>496</v>
      </c>
      <c r="Q21" s="48" t="s">
        <v>497</v>
      </c>
      <c r="R21" s="20" t="s">
        <v>65</v>
      </c>
      <c r="S21" s="24" t="s">
        <v>498</v>
      </c>
      <c r="T21" s="48"/>
      <c r="U21" s="21" t="s">
        <v>530</v>
      </c>
      <c r="V21" s="21" t="s">
        <v>530</v>
      </c>
    </row>
    <row r="22" spans="1:22" ht="53.25" customHeight="1">
      <c r="A22" s="112"/>
      <c r="B22" s="128"/>
      <c r="C22" s="112"/>
      <c r="D22" s="112"/>
      <c r="E22" s="112"/>
      <c r="F22" s="131"/>
      <c r="G22" s="134"/>
      <c r="H22" s="137"/>
      <c r="I22" s="78"/>
      <c r="J22" s="50"/>
      <c r="K22" s="125"/>
      <c r="L22" s="66"/>
      <c r="M22" s="125"/>
      <c r="N22" s="126"/>
      <c r="O22" s="43"/>
      <c r="P22" s="48"/>
      <c r="Q22" s="48"/>
      <c r="R22" s="20" t="s">
        <v>66</v>
      </c>
      <c r="S22" s="24" t="s">
        <v>499</v>
      </c>
      <c r="T22" s="48"/>
      <c r="U22" s="22">
        <v>250200000</v>
      </c>
      <c r="V22" s="20" t="s">
        <v>57</v>
      </c>
    </row>
    <row r="23" spans="1:22" ht="53.25" customHeight="1">
      <c r="A23" s="112"/>
      <c r="B23" s="128"/>
      <c r="C23" s="112"/>
      <c r="D23" s="112"/>
      <c r="E23" s="112"/>
      <c r="F23" s="131"/>
      <c r="G23" s="134"/>
      <c r="H23" s="137"/>
      <c r="I23" s="78"/>
      <c r="J23" s="50"/>
      <c r="K23" s="125"/>
      <c r="L23" s="66"/>
      <c r="M23" s="125"/>
      <c r="N23" s="126"/>
      <c r="O23" s="44"/>
      <c r="P23" s="48"/>
      <c r="Q23" s="48"/>
      <c r="R23" s="20" t="s">
        <v>572</v>
      </c>
      <c r="S23" s="24" t="s">
        <v>67</v>
      </c>
      <c r="T23" s="48"/>
      <c r="U23" s="21" t="s">
        <v>530</v>
      </c>
      <c r="V23" s="21" t="s">
        <v>530</v>
      </c>
    </row>
    <row r="24" spans="1:22" ht="27" customHeight="1">
      <c r="A24" s="112"/>
      <c r="B24" s="128"/>
      <c r="C24" s="112"/>
      <c r="D24" s="112"/>
      <c r="E24" s="112"/>
      <c r="F24" s="131"/>
      <c r="G24" s="134"/>
      <c r="H24" s="137"/>
      <c r="I24" s="78"/>
      <c r="J24" s="50" t="s">
        <v>587</v>
      </c>
      <c r="K24" s="125"/>
      <c r="L24" s="66"/>
      <c r="M24" s="125"/>
      <c r="N24" s="59">
        <v>0.33</v>
      </c>
      <c r="O24" s="42" t="s">
        <v>569</v>
      </c>
      <c r="P24" s="48" t="s">
        <v>68</v>
      </c>
      <c r="Q24" s="48" t="s">
        <v>680</v>
      </c>
      <c r="R24" s="25" t="s">
        <v>662</v>
      </c>
      <c r="S24" s="20" t="s">
        <v>69</v>
      </c>
      <c r="T24" s="48"/>
      <c r="U24" s="22">
        <v>15000000</v>
      </c>
      <c r="V24" s="20" t="s">
        <v>64</v>
      </c>
    </row>
    <row r="25" spans="1:22" ht="24">
      <c r="A25" s="112"/>
      <c r="B25" s="128"/>
      <c r="C25" s="112"/>
      <c r="D25" s="112"/>
      <c r="E25" s="112"/>
      <c r="F25" s="131"/>
      <c r="G25" s="134"/>
      <c r="H25" s="137"/>
      <c r="I25" s="78"/>
      <c r="J25" s="50"/>
      <c r="K25" s="125"/>
      <c r="L25" s="66"/>
      <c r="M25" s="125"/>
      <c r="N25" s="57"/>
      <c r="O25" s="43"/>
      <c r="P25" s="48"/>
      <c r="Q25" s="48"/>
      <c r="R25" s="25" t="s">
        <v>663</v>
      </c>
      <c r="S25" s="20" t="s">
        <v>70</v>
      </c>
      <c r="T25" s="48"/>
      <c r="U25" s="21" t="s">
        <v>530</v>
      </c>
      <c r="V25" s="21" t="s">
        <v>530</v>
      </c>
    </row>
    <row r="26" spans="1:22" ht="36">
      <c r="A26" s="112"/>
      <c r="B26" s="128"/>
      <c r="C26" s="112"/>
      <c r="D26" s="112"/>
      <c r="E26" s="112"/>
      <c r="F26" s="131"/>
      <c r="G26" s="134"/>
      <c r="H26" s="137"/>
      <c r="I26" s="78"/>
      <c r="J26" s="50"/>
      <c r="K26" s="125"/>
      <c r="L26" s="66"/>
      <c r="M26" s="125"/>
      <c r="N26" s="58"/>
      <c r="O26" s="44"/>
      <c r="P26" s="48"/>
      <c r="Q26" s="48"/>
      <c r="R26" s="25" t="s">
        <v>664</v>
      </c>
      <c r="S26" s="20" t="s">
        <v>573</v>
      </c>
      <c r="T26" s="48"/>
      <c r="U26" s="21" t="s">
        <v>530</v>
      </c>
      <c r="V26" s="21" t="s">
        <v>530</v>
      </c>
    </row>
    <row r="27" spans="1:22" ht="47.25" customHeight="1">
      <c r="A27" s="112"/>
      <c r="B27" s="128"/>
      <c r="C27" s="112"/>
      <c r="D27" s="112"/>
      <c r="E27" s="112"/>
      <c r="F27" s="131"/>
      <c r="G27" s="134"/>
      <c r="H27" s="137"/>
      <c r="I27" s="78"/>
      <c r="J27" s="50" t="s">
        <v>586</v>
      </c>
      <c r="K27" s="125"/>
      <c r="L27" s="66"/>
      <c r="M27" s="125"/>
      <c r="N27" s="49">
        <v>0.22</v>
      </c>
      <c r="O27" s="42" t="s">
        <v>571</v>
      </c>
      <c r="P27" s="48" t="s">
        <v>71</v>
      </c>
      <c r="Q27" s="48" t="s">
        <v>500</v>
      </c>
      <c r="R27" s="26" t="s">
        <v>665</v>
      </c>
      <c r="S27" s="20" t="s">
        <v>501</v>
      </c>
      <c r="T27" s="48"/>
      <c r="U27" s="21" t="s">
        <v>530</v>
      </c>
      <c r="V27" s="21" t="s">
        <v>530</v>
      </c>
    </row>
    <row r="28" spans="1:22" ht="40.5" customHeight="1">
      <c r="A28" s="112"/>
      <c r="B28" s="128"/>
      <c r="C28" s="112"/>
      <c r="D28" s="112"/>
      <c r="E28" s="112"/>
      <c r="F28" s="131"/>
      <c r="G28" s="134"/>
      <c r="H28" s="137"/>
      <c r="I28" s="78"/>
      <c r="J28" s="50"/>
      <c r="K28" s="125"/>
      <c r="L28" s="66"/>
      <c r="M28" s="125"/>
      <c r="N28" s="50"/>
      <c r="O28" s="43"/>
      <c r="P28" s="48"/>
      <c r="Q28" s="48"/>
      <c r="R28" s="26" t="s">
        <v>666</v>
      </c>
      <c r="S28" s="20" t="s">
        <v>502</v>
      </c>
      <c r="T28" s="48"/>
      <c r="U28" s="21" t="s">
        <v>530</v>
      </c>
      <c r="V28" s="21" t="s">
        <v>530</v>
      </c>
    </row>
    <row r="29" spans="1:22" ht="34.5" customHeight="1">
      <c r="A29" s="112"/>
      <c r="B29" s="128"/>
      <c r="C29" s="112"/>
      <c r="D29" s="112"/>
      <c r="E29" s="112"/>
      <c r="F29" s="131"/>
      <c r="G29" s="134"/>
      <c r="H29" s="137"/>
      <c r="I29" s="78"/>
      <c r="J29" s="50"/>
      <c r="K29" s="125"/>
      <c r="L29" s="66"/>
      <c r="M29" s="125"/>
      <c r="N29" s="50"/>
      <c r="O29" s="44"/>
      <c r="P29" s="48"/>
      <c r="Q29" s="48"/>
      <c r="R29" s="26" t="s">
        <v>667</v>
      </c>
      <c r="S29" s="20" t="s">
        <v>72</v>
      </c>
      <c r="T29" s="48"/>
      <c r="U29" s="22">
        <v>50000000</v>
      </c>
      <c r="V29" s="20" t="s">
        <v>57</v>
      </c>
    </row>
    <row r="30" spans="1:22" ht="27" customHeight="1">
      <c r="A30" s="112"/>
      <c r="B30" s="128"/>
      <c r="C30" s="112"/>
      <c r="D30" s="112"/>
      <c r="E30" s="112"/>
      <c r="F30" s="131"/>
      <c r="G30" s="134"/>
      <c r="H30" s="137"/>
      <c r="I30" s="78"/>
      <c r="J30" s="50" t="s">
        <v>584</v>
      </c>
      <c r="K30" s="125"/>
      <c r="L30" s="66"/>
      <c r="M30" s="125"/>
      <c r="N30" s="49">
        <v>0.36</v>
      </c>
      <c r="O30" s="20" t="s">
        <v>671</v>
      </c>
      <c r="P30" s="48" t="s">
        <v>73</v>
      </c>
      <c r="Q30" s="48" t="s">
        <v>74</v>
      </c>
      <c r="R30" s="20" t="s">
        <v>75</v>
      </c>
      <c r="S30" s="20" t="s">
        <v>76</v>
      </c>
      <c r="T30" s="48"/>
      <c r="U30" s="21" t="s">
        <v>530</v>
      </c>
      <c r="V30" s="21" t="s">
        <v>530</v>
      </c>
    </row>
    <row r="31" spans="1:22" ht="38.25" customHeight="1">
      <c r="A31" s="112"/>
      <c r="B31" s="128"/>
      <c r="C31" s="112"/>
      <c r="D31" s="112"/>
      <c r="E31" s="112"/>
      <c r="F31" s="131"/>
      <c r="G31" s="134"/>
      <c r="H31" s="137"/>
      <c r="I31" s="78"/>
      <c r="J31" s="50"/>
      <c r="K31" s="125"/>
      <c r="L31" s="66"/>
      <c r="M31" s="125"/>
      <c r="N31" s="50"/>
      <c r="O31" s="42" t="s">
        <v>574</v>
      </c>
      <c r="P31" s="48"/>
      <c r="Q31" s="48"/>
      <c r="R31" s="48" t="s">
        <v>77</v>
      </c>
      <c r="S31" s="48" t="s">
        <v>78</v>
      </c>
      <c r="T31" s="48"/>
      <c r="U31" s="95">
        <v>24000000</v>
      </c>
      <c r="V31" s="20" t="s">
        <v>64</v>
      </c>
    </row>
    <row r="32" spans="1:22" ht="15">
      <c r="A32" s="72"/>
      <c r="B32" s="128"/>
      <c r="C32" s="72"/>
      <c r="D32" s="72"/>
      <c r="E32" s="72"/>
      <c r="F32" s="131"/>
      <c r="G32" s="134"/>
      <c r="H32" s="136"/>
      <c r="I32" s="78"/>
      <c r="J32" s="50"/>
      <c r="K32" s="125"/>
      <c r="L32" s="66"/>
      <c r="M32" s="125"/>
      <c r="N32" s="50"/>
      <c r="O32" s="44"/>
      <c r="P32" s="48"/>
      <c r="Q32" s="48"/>
      <c r="R32" s="48"/>
      <c r="S32" s="48"/>
      <c r="T32" s="48"/>
      <c r="U32" s="95"/>
      <c r="V32" s="20" t="s">
        <v>64</v>
      </c>
    </row>
    <row r="33" spans="1:22" ht="36">
      <c r="A33" s="112"/>
      <c r="B33" s="128"/>
      <c r="C33" s="112"/>
      <c r="D33" s="112"/>
      <c r="E33" s="112"/>
      <c r="F33" s="131"/>
      <c r="G33" s="134"/>
      <c r="H33" s="137"/>
      <c r="I33" s="78"/>
      <c r="J33" s="50"/>
      <c r="K33" s="125"/>
      <c r="L33" s="66"/>
      <c r="M33" s="125"/>
      <c r="N33" s="50"/>
      <c r="O33" s="20" t="s">
        <v>672</v>
      </c>
      <c r="P33" s="48"/>
      <c r="Q33" s="48"/>
      <c r="R33" s="20" t="s">
        <v>79</v>
      </c>
      <c r="S33" s="20" t="s">
        <v>80</v>
      </c>
      <c r="T33" s="48"/>
      <c r="U33" s="21" t="s">
        <v>530</v>
      </c>
      <c r="V33" s="21" t="s">
        <v>530</v>
      </c>
    </row>
    <row r="34" spans="1:22" ht="21" customHeight="1">
      <c r="A34" s="112"/>
      <c r="B34" s="128"/>
      <c r="C34" s="112"/>
      <c r="D34" s="112"/>
      <c r="E34" s="112"/>
      <c r="F34" s="131"/>
      <c r="G34" s="134"/>
      <c r="H34" s="137"/>
      <c r="I34" s="78"/>
      <c r="J34" s="50" t="s">
        <v>585</v>
      </c>
      <c r="K34" s="125"/>
      <c r="L34" s="66"/>
      <c r="M34" s="125"/>
      <c r="N34" s="49">
        <v>0</v>
      </c>
      <c r="O34" s="42" t="s">
        <v>673</v>
      </c>
      <c r="P34" s="48" t="s">
        <v>81</v>
      </c>
      <c r="Q34" s="48" t="s">
        <v>503</v>
      </c>
      <c r="R34" s="48" t="s">
        <v>504</v>
      </c>
      <c r="S34" s="48" t="s">
        <v>505</v>
      </c>
      <c r="T34" s="48"/>
      <c r="U34" s="95">
        <v>200000000</v>
      </c>
      <c r="V34" s="20" t="s">
        <v>64</v>
      </c>
    </row>
    <row r="35" spans="1:22" ht="15">
      <c r="A35" s="72"/>
      <c r="B35" s="128"/>
      <c r="C35" s="72"/>
      <c r="D35" s="72"/>
      <c r="E35" s="72"/>
      <c r="F35" s="131"/>
      <c r="G35" s="134"/>
      <c r="H35" s="136"/>
      <c r="I35" s="78"/>
      <c r="J35" s="50"/>
      <c r="K35" s="125"/>
      <c r="L35" s="66"/>
      <c r="M35" s="125"/>
      <c r="N35" s="50"/>
      <c r="O35" s="43"/>
      <c r="P35" s="48"/>
      <c r="Q35" s="48"/>
      <c r="R35" s="48"/>
      <c r="S35" s="48"/>
      <c r="T35" s="48"/>
      <c r="U35" s="95"/>
      <c r="V35" s="20" t="s">
        <v>64</v>
      </c>
    </row>
    <row r="36" spans="1:22" ht="12.75" customHeight="1">
      <c r="A36" s="72"/>
      <c r="B36" s="128"/>
      <c r="C36" s="72"/>
      <c r="D36" s="72"/>
      <c r="E36" s="72"/>
      <c r="F36" s="131"/>
      <c r="G36" s="134"/>
      <c r="H36" s="136"/>
      <c r="I36" s="78"/>
      <c r="J36" s="50"/>
      <c r="K36" s="125"/>
      <c r="L36" s="66"/>
      <c r="M36" s="125"/>
      <c r="N36" s="50"/>
      <c r="O36" s="43"/>
      <c r="P36" s="48"/>
      <c r="Q36" s="48"/>
      <c r="R36" s="48"/>
      <c r="S36" s="48"/>
      <c r="T36" s="48"/>
      <c r="U36" s="95"/>
      <c r="V36" s="20" t="s">
        <v>64</v>
      </c>
    </row>
    <row r="37" spans="1:22" ht="12.75" customHeight="1">
      <c r="A37" s="72"/>
      <c r="B37" s="128"/>
      <c r="C37" s="72"/>
      <c r="D37" s="72"/>
      <c r="E37" s="72"/>
      <c r="F37" s="131"/>
      <c r="G37" s="134"/>
      <c r="H37" s="136"/>
      <c r="I37" s="78"/>
      <c r="J37" s="50"/>
      <c r="K37" s="125"/>
      <c r="L37" s="66"/>
      <c r="M37" s="125"/>
      <c r="N37" s="50"/>
      <c r="O37" s="44"/>
      <c r="P37" s="48"/>
      <c r="Q37" s="48"/>
      <c r="R37" s="48"/>
      <c r="S37" s="48"/>
      <c r="T37" s="48"/>
      <c r="U37" s="95"/>
      <c r="V37" s="20" t="s">
        <v>64</v>
      </c>
    </row>
    <row r="38" spans="1:22" ht="48">
      <c r="A38" s="112"/>
      <c r="B38" s="128"/>
      <c r="C38" s="112"/>
      <c r="D38" s="112"/>
      <c r="E38" s="112"/>
      <c r="F38" s="132"/>
      <c r="G38" s="135"/>
      <c r="H38" s="137"/>
      <c r="I38" s="78"/>
      <c r="J38" s="50"/>
      <c r="K38" s="125"/>
      <c r="L38" s="66"/>
      <c r="M38" s="125"/>
      <c r="N38" s="50"/>
      <c r="O38" s="20" t="s">
        <v>681</v>
      </c>
      <c r="P38" s="48"/>
      <c r="Q38" s="48"/>
      <c r="R38" s="20" t="s">
        <v>82</v>
      </c>
      <c r="S38" s="20" t="s">
        <v>506</v>
      </c>
      <c r="T38" s="48"/>
      <c r="U38" s="95"/>
      <c r="V38" s="20" t="s">
        <v>64</v>
      </c>
    </row>
    <row r="39" spans="1:22" ht="22.5" customHeight="1">
      <c r="A39" s="112"/>
      <c r="B39" s="128"/>
      <c r="C39" s="112"/>
      <c r="D39" s="112"/>
      <c r="E39" s="112"/>
      <c r="F39" s="141" t="s">
        <v>83</v>
      </c>
      <c r="G39" s="141" t="s">
        <v>84</v>
      </c>
      <c r="H39" s="143" t="s">
        <v>85</v>
      </c>
      <c r="I39" s="92" t="s">
        <v>86</v>
      </c>
      <c r="J39" s="50" t="s">
        <v>589</v>
      </c>
      <c r="K39" s="93">
        <v>0.1053</v>
      </c>
      <c r="L39" s="105" t="s">
        <v>559</v>
      </c>
      <c r="M39" s="93">
        <f>+(N39*30%)+(N41*30%)+(N43*40%)</f>
        <v>0.219</v>
      </c>
      <c r="N39" s="49">
        <v>0.26</v>
      </c>
      <c r="O39" s="120" t="s">
        <v>674</v>
      </c>
      <c r="P39" s="48" t="s">
        <v>87</v>
      </c>
      <c r="Q39" s="48" t="s">
        <v>88</v>
      </c>
      <c r="R39" s="20" t="s">
        <v>89</v>
      </c>
      <c r="S39" s="20" t="s">
        <v>90</v>
      </c>
      <c r="T39" s="48" t="s">
        <v>56</v>
      </c>
      <c r="U39" s="21" t="s">
        <v>530</v>
      </c>
      <c r="V39" s="21" t="s">
        <v>530</v>
      </c>
    </row>
    <row r="40" spans="1:22" ht="48">
      <c r="A40" s="112"/>
      <c r="B40" s="128"/>
      <c r="C40" s="112"/>
      <c r="D40" s="112"/>
      <c r="E40" s="112"/>
      <c r="F40" s="142"/>
      <c r="G40" s="142"/>
      <c r="H40" s="143"/>
      <c r="I40" s="92"/>
      <c r="J40" s="50"/>
      <c r="K40" s="50"/>
      <c r="L40" s="106"/>
      <c r="M40" s="50"/>
      <c r="N40" s="50"/>
      <c r="O40" s="121"/>
      <c r="P40" s="48"/>
      <c r="Q40" s="48"/>
      <c r="R40" s="20" t="s">
        <v>91</v>
      </c>
      <c r="S40" s="20" t="s">
        <v>92</v>
      </c>
      <c r="T40" s="48"/>
      <c r="U40" s="21" t="s">
        <v>530</v>
      </c>
      <c r="V40" s="21" t="s">
        <v>530</v>
      </c>
    </row>
    <row r="41" spans="1:22" ht="33.75" customHeight="1">
      <c r="A41" s="112"/>
      <c r="B41" s="128"/>
      <c r="C41" s="112"/>
      <c r="D41" s="112"/>
      <c r="E41" s="112"/>
      <c r="F41" s="142"/>
      <c r="G41" s="142"/>
      <c r="H41" s="143"/>
      <c r="I41" s="92"/>
      <c r="J41" s="50" t="s">
        <v>590</v>
      </c>
      <c r="K41" s="50"/>
      <c r="L41" s="106"/>
      <c r="M41" s="50"/>
      <c r="N41" s="49">
        <v>0.25</v>
      </c>
      <c r="O41" s="122" t="s">
        <v>682</v>
      </c>
      <c r="P41" s="48" t="s">
        <v>93</v>
      </c>
      <c r="Q41" s="48" t="s">
        <v>683</v>
      </c>
      <c r="R41" s="20" t="s">
        <v>94</v>
      </c>
      <c r="S41" s="20" t="s">
        <v>95</v>
      </c>
      <c r="T41" s="48"/>
      <c r="U41" s="21" t="s">
        <v>530</v>
      </c>
      <c r="V41" s="21" t="s">
        <v>530</v>
      </c>
    </row>
    <row r="42" spans="1:22" ht="25.5" customHeight="1">
      <c r="A42" s="112"/>
      <c r="B42" s="128"/>
      <c r="C42" s="112"/>
      <c r="D42" s="112"/>
      <c r="E42" s="112"/>
      <c r="F42" s="142"/>
      <c r="G42" s="142"/>
      <c r="H42" s="143"/>
      <c r="I42" s="92"/>
      <c r="J42" s="50"/>
      <c r="K42" s="50"/>
      <c r="L42" s="106"/>
      <c r="M42" s="50"/>
      <c r="N42" s="50"/>
      <c r="O42" s="123"/>
      <c r="P42" s="48"/>
      <c r="Q42" s="48"/>
      <c r="R42" s="20" t="s">
        <v>91</v>
      </c>
      <c r="S42" s="20" t="s">
        <v>96</v>
      </c>
      <c r="T42" s="48"/>
      <c r="U42" s="22">
        <v>10000000</v>
      </c>
      <c r="V42" s="20" t="s">
        <v>57</v>
      </c>
    </row>
    <row r="43" spans="1:22" ht="39" customHeight="1">
      <c r="A43" s="112"/>
      <c r="B43" s="128"/>
      <c r="C43" s="112"/>
      <c r="D43" s="112"/>
      <c r="E43" s="112"/>
      <c r="F43" s="142"/>
      <c r="G43" s="142"/>
      <c r="H43" s="143"/>
      <c r="I43" s="92"/>
      <c r="J43" s="50" t="s">
        <v>591</v>
      </c>
      <c r="K43" s="50"/>
      <c r="L43" s="106"/>
      <c r="M43" s="50"/>
      <c r="N43" s="49">
        <v>0.165</v>
      </c>
      <c r="O43" s="122" t="s">
        <v>592</v>
      </c>
      <c r="P43" s="48" t="s">
        <v>97</v>
      </c>
      <c r="Q43" s="48" t="s">
        <v>98</v>
      </c>
      <c r="R43" s="20" t="s">
        <v>99</v>
      </c>
      <c r="S43" s="20" t="s">
        <v>100</v>
      </c>
      <c r="T43" s="48"/>
      <c r="U43" s="21" t="s">
        <v>530</v>
      </c>
      <c r="V43" s="21" t="s">
        <v>530</v>
      </c>
    </row>
    <row r="44" spans="1:22" ht="30.75" customHeight="1">
      <c r="A44" s="112"/>
      <c r="B44" s="128"/>
      <c r="C44" s="112"/>
      <c r="D44" s="112"/>
      <c r="E44" s="112"/>
      <c r="F44" s="142"/>
      <c r="G44" s="142"/>
      <c r="H44" s="143"/>
      <c r="I44" s="92"/>
      <c r="J44" s="50"/>
      <c r="K44" s="50"/>
      <c r="L44" s="106"/>
      <c r="M44" s="50"/>
      <c r="N44" s="50"/>
      <c r="O44" s="124"/>
      <c r="P44" s="48"/>
      <c r="Q44" s="48"/>
      <c r="R44" s="20" t="s">
        <v>101</v>
      </c>
      <c r="S44" s="20" t="s">
        <v>102</v>
      </c>
      <c r="T44" s="48"/>
      <c r="U44" s="21" t="s">
        <v>530</v>
      </c>
      <c r="V44" s="21" t="s">
        <v>530</v>
      </c>
    </row>
    <row r="45" spans="1:22" ht="37.5" customHeight="1">
      <c r="A45" s="72"/>
      <c r="B45" s="128"/>
      <c r="C45" s="72"/>
      <c r="D45" s="72"/>
      <c r="E45" s="72"/>
      <c r="F45" s="142"/>
      <c r="G45" s="142"/>
      <c r="H45" s="144"/>
      <c r="I45" s="92"/>
      <c r="J45" s="50"/>
      <c r="K45" s="50"/>
      <c r="L45" s="106"/>
      <c r="M45" s="50"/>
      <c r="N45" s="50"/>
      <c r="O45" s="124"/>
      <c r="P45" s="48"/>
      <c r="Q45" s="48"/>
      <c r="R45" s="20" t="s">
        <v>103</v>
      </c>
      <c r="S45" s="20" t="s">
        <v>407</v>
      </c>
      <c r="T45" s="48"/>
      <c r="U45" s="22">
        <v>90000000</v>
      </c>
      <c r="V45" s="20" t="s">
        <v>57</v>
      </c>
    </row>
    <row r="46" spans="1:22" ht="32.25" customHeight="1">
      <c r="A46" s="112"/>
      <c r="B46" s="128"/>
      <c r="C46" s="112"/>
      <c r="D46" s="112"/>
      <c r="E46" s="112"/>
      <c r="F46" s="138" t="s">
        <v>104</v>
      </c>
      <c r="G46" s="138" t="s">
        <v>105</v>
      </c>
      <c r="H46" s="101" t="s">
        <v>106</v>
      </c>
      <c r="I46" s="104" t="s">
        <v>107</v>
      </c>
      <c r="J46" s="50" t="s">
        <v>601</v>
      </c>
      <c r="K46" s="93">
        <v>0.0161</v>
      </c>
      <c r="L46" s="94" t="s">
        <v>560</v>
      </c>
      <c r="M46" s="93">
        <f>+(N46*20%)+(N48*20%)+(N62*15%)+(N66*15%)+(N68*15%)+(N70*15%)</f>
        <v>0.10800000000000001</v>
      </c>
      <c r="N46" s="49">
        <v>0.39</v>
      </c>
      <c r="O46" s="40" t="s">
        <v>596</v>
      </c>
      <c r="P46" s="48" t="s">
        <v>576</v>
      </c>
      <c r="Q46" s="48" t="s">
        <v>577</v>
      </c>
      <c r="R46" s="26" t="s">
        <v>593</v>
      </c>
      <c r="S46" s="20" t="s">
        <v>594</v>
      </c>
      <c r="T46" s="48" t="s">
        <v>56</v>
      </c>
      <c r="U46" s="119">
        <v>50690913</v>
      </c>
      <c r="V46" s="20" t="s">
        <v>57</v>
      </c>
    </row>
    <row r="47" spans="1:22" ht="39.75" customHeight="1">
      <c r="A47" s="112"/>
      <c r="B47" s="128"/>
      <c r="C47" s="112"/>
      <c r="D47" s="112"/>
      <c r="E47" s="112"/>
      <c r="F47" s="139"/>
      <c r="G47" s="139"/>
      <c r="H47" s="101"/>
      <c r="I47" s="104"/>
      <c r="J47" s="50"/>
      <c r="K47" s="50"/>
      <c r="L47" s="66"/>
      <c r="M47" s="50"/>
      <c r="N47" s="50"/>
      <c r="O47" s="41"/>
      <c r="P47" s="48"/>
      <c r="Q47" s="48"/>
      <c r="R47" s="26" t="s">
        <v>578</v>
      </c>
      <c r="S47" s="20" t="s">
        <v>595</v>
      </c>
      <c r="T47" s="48"/>
      <c r="U47" s="119"/>
      <c r="V47" s="20" t="s">
        <v>57</v>
      </c>
    </row>
    <row r="48" spans="1:22" ht="22.5" customHeight="1">
      <c r="A48" s="112"/>
      <c r="B48" s="128"/>
      <c r="C48" s="112"/>
      <c r="D48" s="112"/>
      <c r="E48" s="112"/>
      <c r="F48" s="139"/>
      <c r="G48" s="139"/>
      <c r="H48" s="101"/>
      <c r="I48" s="104"/>
      <c r="J48" s="50" t="s">
        <v>602</v>
      </c>
      <c r="K48" s="50"/>
      <c r="L48" s="66"/>
      <c r="M48" s="50"/>
      <c r="N48" s="49">
        <v>0</v>
      </c>
      <c r="O48" s="48" t="s">
        <v>597</v>
      </c>
      <c r="P48" s="48" t="s">
        <v>675</v>
      </c>
      <c r="Q48" s="48" t="s">
        <v>575</v>
      </c>
      <c r="R48" s="48" t="s">
        <v>424</v>
      </c>
      <c r="S48" s="48" t="s">
        <v>108</v>
      </c>
      <c r="T48" s="48"/>
      <c r="U48" s="27">
        <v>45000000</v>
      </c>
      <c r="V48" s="20" t="s">
        <v>57</v>
      </c>
    </row>
    <row r="49" spans="1:22" ht="15">
      <c r="A49" s="72"/>
      <c r="B49" s="128"/>
      <c r="C49" s="72"/>
      <c r="D49" s="72"/>
      <c r="E49" s="72"/>
      <c r="F49" s="139"/>
      <c r="G49" s="139"/>
      <c r="H49" s="102"/>
      <c r="I49" s="104"/>
      <c r="J49" s="50"/>
      <c r="K49" s="50"/>
      <c r="L49" s="66"/>
      <c r="M49" s="50"/>
      <c r="N49" s="50"/>
      <c r="O49" s="48"/>
      <c r="P49" s="48"/>
      <c r="Q49" s="48"/>
      <c r="R49" s="48"/>
      <c r="S49" s="48"/>
      <c r="T49" s="48"/>
      <c r="U49" s="27">
        <v>76777771</v>
      </c>
      <c r="V49" s="20" t="s">
        <v>57</v>
      </c>
    </row>
    <row r="50" spans="1:22" ht="15">
      <c r="A50" s="72"/>
      <c r="B50" s="128"/>
      <c r="C50" s="72"/>
      <c r="D50" s="72"/>
      <c r="E50" s="72"/>
      <c r="F50" s="139"/>
      <c r="G50" s="139"/>
      <c r="H50" s="102"/>
      <c r="I50" s="104"/>
      <c r="J50" s="50"/>
      <c r="K50" s="50"/>
      <c r="L50" s="66"/>
      <c r="M50" s="50"/>
      <c r="N50" s="50"/>
      <c r="O50" s="48"/>
      <c r="P50" s="48"/>
      <c r="Q50" s="48"/>
      <c r="R50" s="48"/>
      <c r="S50" s="48"/>
      <c r="T50" s="48"/>
      <c r="U50" s="27">
        <v>350000</v>
      </c>
      <c r="V50" s="20" t="s">
        <v>57</v>
      </c>
    </row>
    <row r="51" spans="1:22" ht="15">
      <c r="A51" s="72"/>
      <c r="B51" s="128"/>
      <c r="C51" s="72"/>
      <c r="D51" s="72"/>
      <c r="E51" s="72"/>
      <c r="F51" s="139"/>
      <c r="G51" s="139"/>
      <c r="H51" s="102"/>
      <c r="I51" s="104"/>
      <c r="J51" s="50"/>
      <c r="K51" s="50"/>
      <c r="L51" s="66"/>
      <c r="M51" s="50"/>
      <c r="N51" s="50"/>
      <c r="O51" s="48"/>
      <c r="P51" s="48"/>
      <c r="Q51" s="48"/>
      <c r="R51" s="48"/>
      <c r="S51" s="48"/>
      <c r="T51" s="48"/>
      <c r="U51" s="27">
        <v>36444441</v>
      </c>
      <c r="V51" s="20" t="s">
        <v>57</v>
      </c>
    </row>
    <row r="52" spans="1:22" ht="15">
      <c r="A52" s="72"/>
      <c r="B52" s="128"/>
      <c r="C52" s="72"/>
      <c r="D52" s="72"/>
      <c r="E52" s="72"/>
      <c r="F52" s="139"/>
      <c r="G52" s="139"/>
      <c r="H52" s="102"/>
      <c r="I52" s="104"/>
      <c r="J52" s="50"/>
      <c r="K52" s="50"/>
      <c r="L52" s="66"/>
      <c r="M52" s="50"/>
      <c r="N52" s="50"/>
      <c r="O52" s="48"/>
      <c r="P52" s="48"/>
      <c r="Q52" s="48"/>
      <c r="R52" s="48"/>
      <c r="S52" s="48"/>
      <c r="T52" s="48"/>
      <c r="U52" s="27">
        <v>14478534</v>
      </c>
      <c r="V52" s="20" t="s">
        <v>57</v>
      </c>
    </row>
    <row r="53" spans="1:22" ht="15">
      <c r="A53" s="72"/>
      <c r="B53" s="128"/>
      <c r="C53" s="72"/>
      <c r="D53" s="72"/>
      <c r="E53" s="72"/>
      <c r="F53" s="139"/>
      <c r="G53" s="139"/>
      <c r="H53" s="102"/>
      <c r="I53" s="104"/>
      <c r="J53" s="50"/>
      <c r="K53" s="50"/>
      <c r="L53" s="66"/>
      <c r="M53" s="50"/>
      <c r="N53" s="50"/>
      <c r="O53" s="48"/>
      <c r="P53" s="48"/>
      <c r="Q53" s="48"/>
      <c r="R53" s="48"/>
      <c r="S53" s="48"/>
      <c r="T53" s="48"/>
      <c r="U53" s="27">
        <v>23115095</v>
      </c>
      <c r="V53" s="20" t="s">
        <v>57</v>
      </c>
    </row>
    <row r="54" spans="1:22" ht="21" customHeight="1">
      <c r="A54" s="72"/>
      <c r="B54" s="128"/>
      <c r="C54" s="72"/>
      <c r="D54" s="72"/>
      <c r="E54" s="72"/>
      <c r="F54" s="139"/>
      <c r="G54" s="139"/>
      <c r="H54" s="102"/>
      <c r="I54" s="104"/>
      <c r="J54" s="50"/>
      <c r="K54" s="50"/>
      <c r="L54" s="66"/>
      <c r="M54" s="50"/>
      <c r="N54" s="50"/>
      <c r="O54" s="48"/>
      <c r="P54" s="48"/>
      <c r="Q54" s="48"/>
      <c r="R54" s="48"/>
      <c r="S54" s="48"/>
      <c r="T54" s="48"/>
      <c r="U54" s="27">
        <v>15000000</v>
      </c>
      <c r="V54" s="20" t="s">
        <v>57</v>
      </c>
    </row>
    <row r="55" spans="1:22" ht="15">
      <c r="A55" s="72"/>
      <c r="B55" s="128"/>
      <c r="C55" s="72"/>
      <c r="D55" s="72"/>
      <c r="E55" s="72"/>
      <c r="F55" s="139"/>
      <c r="G55" s="139"/>
      <c r="H55" s="102"/>
      <c r="I55" s="104"/>
      <c r="J55" s="50"/>
      <c r="K55" s="50"/>
      <c r="L55" s="66"/>
      <c r="M55" s="50"/>
      <c r="N55" s="50"/>
      <c r="O55" s="48"/>
      <c r="P55" s="48"/>
      <c r="Q55" s="48"/>
      <c r="R55" s="48"/>
      <c r="S55" s="48"/>
      <c r="T55" s="48"/>
      <c r="U55" s="27">
        <v>24742005</v>
      </c>
      <c r="V55" s="20" t="s">
        <v>57</v>
      </c>
    </row>
    <row r="56" spans="1:22" ht="15">
      <c r="A56" s="72"/>
      <c r="B56" s="128"/>
      <c r="C56" s="72"/>
      <c r="D56" s="72"/>
      <c r="E56" s="72"/>
      <c r="F56" s="139"/>
      <c r="G56" s="139"/>
      <c r="H56" s="102"/>
      <c r="I56" s="104"/>
      <c r="J56" s="50"/>
      <c r="K56" s="50"/>
      <c r="L56" s="66"/>
      <c r="M56" s="50"/>
      <c r="N56" s="50"/>
      <c r="O56" s="48"/>
      <c r="P56" s="48"/>
      <c r="Q56" s="48"/>
      <c r="R56" s="48"/>
      <c r="S56" s="48"/>
      <c r="T56" s="48"/>
      <c r="U56" s="27">
        <v>5340000</v>
      </c>
      <c r="V56" s="20" t="s">
        <v>57</v>
      </c>
    </row>
    <row r="57" spans="1:22" ht="15">
      <c r="A57" s="72"/>
      <c r="B57" s="128"/>
      <c r="C57" s="72"/>
      <c r="D57" s="72"/>
      <c r="E57" s="72"/>
      <c r="F57" s="139"/>
      <c r="G57" s="139"/>
      <c r="H57" s="102"/>
      <c r="I57" s="104"/>
      <c r="J57" s="50"/>
      <c r="K57" s="50"/>
      <c r="L57" s="66"/>
      <c r="M57" s="50"/>
      <c r="N57" s="50"/>
      <c r="O57" s="48"/>
      <c r="P57" s="48"/>
      <c r="Q57" s="48"/>
      <c r="R57" s="48"/>
      <c r="S57" s="48"/>
      <c r="T57" s="48"/>
      <c r="U57" s="27">
        <v>10000000</v>
      </c>
      <c r="V57" s="20" t="s">
        <v>57</v>
      </c>
    </row>
    <row r="58" spans="1:22" ht="15">
      <c r="A58" s="72"/>
      <c r="B58" s="128"/>
      <c r="C58" s="72"/>
      <c r="D58" s="72"/>
      <c r="E58" s="72"/>
      <c r="F58" s="139"/>
      <c r="G58" s="139"/>
      <c r="H58" s="102"/>
      <c r="I58" s="104"/>
      <c r="J58" s="50"/>
      <c r="K58" s="50"/>
      <c r="L58" s="66"/>
      <c r="M58" s="50"/>
      <c r="N58" s="50"/>
      <c r="O58" s="48"/>
      <c r="P58" s="48"/>
      <c r="Q58" s="48"/>
      <c r="R58" s="48"/>
      <c r="S58" s="48"/>
      <c r="T58" s="48"/>
      <c r="U58" s="27">
        <v>10000000</v>
      </c>
      <c r="V58" s="20" t="s">
        <v>57</v>
      </c>
    </row>
    <row r="59" spans="1:22" ht="15">
      <c r="A59" s="72"/>
      <c r="B59" s="128"/>
      <c r="C59" s="72"/>
      <c r="D59" s="72"/>
      <c r="E59" s="72"/>
      <c r="F59" s="139"/>
      <c r="G59" s="139"/>
      <c r="H59" s="102"/>
      <c r="I59" s="104"/>
      <c r="J59" s="50"/>
      <c r="K59" s="50"/>
      <c r="L59" s="66"/>
      <c r="M59" s="50"/>
      <c r="N59" s="50"/>
      <c r="O59" s="48"/>
      <c r="P59" s="48"/>
      <c r="Q59" s="48"/>
      <c r="R59" s="48"/>
      <c r="S59" s="48"/>
      <c r="T59" s="48"/>
      <c r="U59" s="27">
        <v>2200000</v>
      </c>
      <c r="V59" s="20" t="s">
        <v>57</v>
      </c>
    </row>
    <row r="60" spans="1:22" ht="36">
      <c r="A60" s="72"/>
      <c r="B60" s="128"/>
      <c r="C60" s="72"/>
      <c r="D60" s="72"/>
      <c r="E60" s="72"/>
      <c r="F60" s="139"/>
      <c r="G60" s="139"/>
      <c r="H60" s="102"/>
      <c r="I60" s="104"/>
      <c r="J60" s="50"/>
      <c r="K60" s="50"/>
      <c r="L60" s="66"/>
      <c r="M60" s="50"/>
      <c r="N60" s="50"/>
      <c r="O60" s="48"/>
      <c r="P60" s="48"/>
      <c r="Q60" s="48"/>
      <c r="R60" s="20" t="s">
        <v>109</v>
      </c>
      <c r="S60" s="20" t="s">
        <v>460</v>
      </c>
      <c r="T60" s="48"/>
      <c r="U60" s="27">
        <v>36552154</v>
      </c>
      <c r="V60" s="20" t="s">
        <v>57</v>
      </c>
    </row>
    <row r="61" spans="1:22" ht="27" customHeight="1">
      <c r="A61" s="72"/>
      <c r="B61" s="128"/>
      <c r="C61" s="72"/>
      <c r="D61" s="72"/>
      <c r="E61" s="72"/>
      <c r="F61" s="139"/>
      <c r="G61" s="139"/>
      <c r="H61" s="102"/>
      <c r="I61" s="104"/>
      <c r="J61" s="50"/>
      <c r="K61" s="50"/>
      <c r="L61" s="66"/>
      <c r="M61" s="50"/>
      <c r="N61" s="50"/>
      <c r="O61" s="48"/>
      <c r="P61" s="48"/>
      <c r="Q61" s="48"/>
      <c r="R61" s="20" t="s">
        <v>567</v>
      </c>
      <c r="S61" s="20" t="s">
        <v>568</v>
      </c>
      <c r="T61" s="48"/>
      <c r="U61" s="21" t="s">
        <v>530</v>
      </c>
      <c r="V61" s="21" t="s">
        <v>530</v>
      </c>
    </row>
    <row r="62" spans="1:22" ht="22.5" customHeight="1">
      <c r="A62" s="72"/>
      <c r="B62" s="128"/>
      <c r="C62" s="72"/>
      <c r="D62" s="72"/>
      <c r="E62" s="72"/>
      <c r="F62" s="139"/>
      <c r="G62" s="139"/>
      <c r="H62" s="102"/>
      <c r="I62" s="104"/>
      <c r="J62" s="54" t="s">
        <v>603</v>
      </c>
      <c r="K62" s="50"/>
      <c r="L62" s="66"/>
      <c r="M62" s="50"/>
      <c r="N62" s="53">
        <v>0.2</v>
      </c>
      <c r="O62" s="74" t="s">
        <v>598</v>
      </c>
      <c r="P62" s="74" t="s">
        <v>403</v>
      </c>
      <c r="Q62" s="74" t="s">
        <v>404</v>
      </c>
      <c r="R62" s="28">
        <v>1</v>
      </c>
      <c r="S62" s="19" t="s">
        <v>405</v>
      </c>
      <c r="T62" s="48"/>
      <c r="U62" s="21" t="s">
        <v>530</v>
      </c>
      <c r="V62" s="21" t="s">
        <v>530</v>
      </c>
    </row>
    <row r="63" spans="1:22" ht="36">
      <c r="A63" s="72"/>
      <c r="B63" s="128"/>
      <c r="C63" s="72"/>
      <c r="D63" s="72"/>
      <c r="E63" s="72"/>
      <c r="F63" s="139"/>
      <c r="G63" s="139"/>
      <c r="H63" s="102"/>
      <c r="I63" s="104"/>
      <c r="J63" s="54"/>
      <c r="K63" s="50"/>
      <c r="L63" s="66"/>
      <c r="M63" s="50"/>
      <c r="N63" s="54"/>
      <c r="O63" s="74"/>
      <c r="P63" s="74"/>
      <c r="Q63" s="74"/>
      <c r="R63" s="28">
        <v>4</v>
      </c>
      <c r="S63" s="19" t="s">
        <v>406</v>
      </c>
      <c r="T63" s="48"/>
      <c r="U63" s="21" t="s">
        <v>530</v>
      </c>
      <c r="V63" s="21" t="s">
        <v>530</v>
      </c>
    </row>
    <row r="64" spans="1:22" ht="24">
      <c r="A64" s="72"/>
      <c r="B64" s="128"/>
      <c r="C64" s="72"/>
      <c r="D64" s="72"/>
      <c r="E64" s="72"/>
      <c r="F64" s="139"/>
      <c r="G64" s="139"/>
      <c r="H64" s="102"/>
      <c r="I64" s="104"/>
      <c r="J64" s="54"/>
      <c r="K64" s="50"/>
      <c r="L64" s="66"/>
      <c r="M64" s="50"/>
      <c r="N64" s="54"/>
      <c r="O64" s="74"/>
      <c r="P64" s="74"/>
      <c r="Q64" s="74"/>
      <c r="R64" s="28">
        <v>1</v>
      </c>
      <c r="S64" s="19" t="s">
        <v>408</v>
      </c>
      <c r="T64" s="48"/>
      <c r="U64" s="21" t="s">
        <v>530</v>
      </c>
      <c r="V64" s="21" t="s">
        <v>530</v>
      </c>
    </row>
    <row r="65" spans="1:22" ht="24">
      <c r="A65" s="72"/>
      <c r="B65" s="128"/>
      <c r="C65" s="72"/>
      <c r="D65" s="72"/>
      <c r="E65" s="72"/>
      <c r="F65" s="139"/>
      <c r="G65" s="139"/>
      <c r="H65" s="102"/>
      <c r="I65" s="104"/>
      <c r="J65" s="54"/>
      <c r="K65" s="50"/>
      <c r="L65" s="66"/>
      <c r="M65" s="50"/>
      <c r="N65" s="54"/>
      <c r="O65" s="74"/>
      <c r="P65" s="74"/>
      <c r="Q65" s="74"/>
      <c r="R65" s="28">
        <v>1</v>
      </c>
      <c r="S65" s="19" t="s">
        <v>684</v>
      </c>
      <c r="T65" s="48"/>
      <c r="U65" s="21" t="s">
        <v>530</v>
      </c>
      <c r="V65" s="21" t="s">
        <v>530</v>
      </c>
    </row>
    <row r="66" spans="1:22" ht="24">
      <c r="A66" s="72"/>
      <c r="B66" s="128"/>
      <c r="C66" s="72"/>
      <c r="D66" s="72"/>
      <c r="E66" s="72"/>
      <c r="F66" s="139"/>
      <c r="G66" s="139"/>
      <c r="H66" s="102"/>
      <c r="I66" s="104"/>
      <c r="J66" s="54" t="s">
        <v>604</v>
      </c>
      <c r="K66" s="50"/>
      <c r="L66" s="66"/>
      <c r="M66" s="50"/>
      <c r="N66" s="53">
        <v>0</v>
      </c>
      <c r="O66" s="42" t="s">
        <v>676</v>
      </c>
      <c r="P66" s="74" t="s">
        <v>677</v>
      </c>
      <c r="Q66" s="74" t="s">
        <v>411</v>
      </c>
      <c r="R66" s="28">
        <v>1</v>
      </c>
      <c r="S66" s="19" t="s">
        <v>410</v>
      </c>
      <c r="T66" s="48"/>
      <c r="U66" s="21" t="s">
        <v>530</v>
      </c>
      <c r="V66" s="21" t="s">
        <v>530</v>
      </c>
    </row>
    <row r="67" spans="1:22" ht="48" customHeight="1">
      <c r="A67" s="72"/>
      <c r="B67" s="128"/>
      <c r="C67" s="72"/>
      <c r="D67" s="72"/>
      <c r="E67" s="72"/>
      <c r="F67" s="139"/>
      <c r="G67" s="139"/>
      <c r="H67" s="102"/>
      <c r="I67" s="104"/>
      <c r="J67" s="54"/>
      <c r="K67" s="50"/>
      <c r="L67" s="66"/>
      <c r="M67" s="50"/>
      <c r="N67" s="54"/>
      <c r="O67" s="44"/>
      <c r="P67" s="74"/>
      <c r="Q67" s="74"/>
      <c r="R67" s="28">
        <v>1</v>
      </c>
      <c r="S67" s="19" t="s">
        <v>409</v>
      </c>
      <c r="T67" s="48"/>
      <c r="U67" s="21" t="s">
        <v>530</v>
      </c>
      <c r="V67" s="21" t="s">
        <v>530</v>
      </c>
    </row>
    <row r="68" spans="1:22" ht="39.75" customHeight="1">
      <c r="A68" s="112"/>
      <c r="B68" s="128"/>
      <c r="C68" s="112"/>
      <c r="D68" s="112"/>
      <c r="E68" s="112"/>
      <c r="F68" s="139"/>
      <c r="G68" s="139"/>
      <c r="H68" s="101"/>
      <c r="I68" s="104"/>
      <c r="J68" s="50" t="s">
        <v>605</v>
      </c>
      <c r="K68" s="50"/>
      <c r="L68" s="66"/>
      <c r="M68" s="50"/>
      <c r="N68" s="49">
        <v>0</v>
      </c>
      <c r="O68" s="42" t="s">
        <v>599</v>
      </c>
      <c r="P68" s="48" t="s">
        <v>110</v>
      </c>
      <c r="Q68" s="48" t="s">
        <v>111</v>
      </c>
      <c r="R68" s="20" t="s">
        <v>112</v>
      </c>
      <c r="S68" s="20" t="s">
        <v>113</v>
      </c>
      <c r="T68" s="48"/>
      <c r="U68" s="29">
        <v>45000000</v>
      </c>
      <c r="V68" s="20" t="s">
        <v>64</v>
      </c>
    </row>
    <row r="69" spans="1:22" ht="54.75" customHeight="1">
      <c r="A69" s="112"/>
      <c r="B69" s="128"/>
      <c r="C69" s="112"/>
      <c r="D69" s="112"/>
      <c r="E69" s="112"/>
      <c r="F69" s="139"/>
      <c r="G69" s="139"/>
      <c r="H69" s="101"/>
      <c r="I69" s="104"/>
      <c r="J69" s="50"/>
      <c r="K69" s="50"/>
      <c r="L69" s="66"/>
      <c r="M69" s="50"/>
      <c r="N69" s="50"/>
      <c r="O69" s="44"/>
      <c r="P69" s="48"/>
      <c r="Q69" s="48"/>
      <c r="R69" s="20" t="s">
        <v>114</v>
      </c>
      <c r="S69" s="20" t="s">
        <v>115</v>
      </c>
      <c r="T69" s="48"/>
      <c r="U69" s="29">
        <v>50000000</v>
      </c>
      <c r="V69" s="20" t="s">
        <v>64</v>
      </c>
    </row>
    <row r="70" spans="1:22" ht="25.5" customHeight="1">
      <c r="A70" s="112"/>
      <c r="B70" s="128"/>
      <c r="C70" s="112"/>
      <c r="D70" s="112"/>
      <c r="E70" s="112"/>
      <c r="F70" s="139"/>
      <c r="G70" s="139"/>
      <c r="H70" s="101"/>
      <c r="I70" s="104"/>
      <c r="J70" s="50" t="s">
        <v>606</v>
      </c>
      <c r="K70" s="50"/>
      <c r="L70" s="66"/>
      <c r="M70" s="50"/>
      <c r="N70" s="49">
        <v>0</v>
      </c>
      <c r="O70" s="42" t="s">
        <v>600</v>
      </c>
      <c r="P70" s="48" t="s">
        <v>116</v>
      </c>
      <c r="Q70" s="48" t="s">
        <v>117</v>
      </c>
      <c r="R70" s="20" t="s">
        <v>118</v>
      </c>
      <c r="S70" s="20" t="s">
        <v>119</v>
      </c>
      <c r="T70" s="48"/>
      <c r="U70" s="21" t="s">
        <v>530</v>
      </c>
      <c r="V70" s="21" t="s">
        <v>530</v>
      </c>
    </row>
    <row r="71" spans="1:22" ht="24">
      <c r="A71" s="112"/>
      <c r="B71" s="128"/>
      <c r="C71" s="112"/>
      <c r="D71" s="112"/>
      <c r="E71" s="112"/>
      <c r="F71" s="139"/>
      <c r="G71" s="139"/>
      <c r="H71" s="101"/>
      <c r="I71" s="104"/>
      <c r="J71" s="50"/>
      <c r="K71" s="50"/>
      <c r="L71" s="66"/>
      <c r="M71" s="50"/>
      <c r="N71" s="50"/>
      <c r="O71" s="43"/>
      <c r="P71" s="48"/>
      <c r="Q71" s="48"/>
      <c r="R71" s="20" t="s">
        <v>120</v>
      </c>
      <c r="S71" s="20" t="s">
        <v>121</v>
      </c>
      <c r="T71" s="48"/>
      <c r="U71" s="21" t="s">
        <v>530</v>
      </c>
      <c r="V71" s="21" t="s">
        <v>530</v>
      </c>
    </row>
    <row r="72" spans="1:23" ht="29.25" customHeight="1">
      <c r="A72" s="113"/>
      <c r="B72" s="128"/>
      <c r="C72" s="113"/>
      <c r="D72" s="113"/>
      <c r="E72" s="113"/>
      <c r="F72" s="140"/>
      <c r="G72" s="140"/>
      <c r="H72" s="101"/>
      <c r="I72" s="104"/>
      <c r="J72" s="50"/>
      <c r="K72" s="50"/>
      <c r="L72" s="66"/>
      <c r="M72" s="50"/>
      <c r="N72" s="50"/>
      <c r="O72" s="44"/>
      <c r="P72" s="48"/>
      <c r="Q72" s="48"/>
      <c r="R72" s="20" t="s">
        <v>122</v>
      </c>
      <c r="S72" s="20" t="s">
        <v>123</v>
      </c>
      <c r="T72" s="48"/>
      <c r="U72" s="21" t="s">
        <v>530</v>
      </c>
      <c r="V72" s="21" t="s">
        <v>530</v>
      </c>
      <c r="W72" s="2">
        <f>39/93</f>
        <v>0.41935483870967744</v>
      </c>
    </row>
    <row r="73" spans="1:22" ht="43.5" customHeight="1">
      <c r="A73" s="72" t="s">
        <v>124</v>
      </c>
      <c r="B73" s="129"/>
      <c r="C73" s="69" t="s">
        <v>125</v>
      </c>
      <c r="D73" s="72" t="s">
        <v>126</v>
      </c>
      <c r="E73" s="69" t="s">
        <v>127</v>
      </c>
      <c r="F73" s="103" t="s">
        <v>128</v>
      </c>
      <c r="G73" s="103" t="s">
        <v>129</v>
      </c>
      <c r="H73" s="97" t="s">
        <v>130</v>
      </c>
      <c r="I73" s="92">
        <v>100</v>
      </c>
      <c r="J73" s="50" t="s">
        <v>131</v>
      </c>
      <c r="K73" s="93">
        <v>0.1936</v>
      </c>
      <c r="L73" s="94" t="s">
        <v>561</v>
      </c>
      <c r="M73" s="49">
        <f>+(N73*94%)+(N74*2%)+(N76*1%)+(N77*1%)+(N78*2%)</f>
        <v>0.39899999999999997</v>
      </c>
      <c r="N73" s="7">
        <f>39/94</f>
        <v>0.4148936170212766</v>
      </c>
      <c r="O73" s="30" t="s">
        <v>678</v>
      </c>
      <c r="P73" s="48" t="s">
        <v>132</v>
      </c>
      <c r="Q73" s="48" t="s">
        <v>133</v>
      </c>
      <c r="R73" s="20" t="s">
        <v>134</v>
      </c>
      <c r="S73" s="20" t="s">
        <v>135</v>
      </c>
      <c r="T73" s="48" t="s">
        <v>137</v>
      </c>
      <c r="U73" s="22">
        <v>141391788</v>
      </c>
      <c r="V73" s="20" t="s">
        <v>136</v>
      </c>
    </row>
    <row r="74" spans="1:22" ht="50.25" customHeight="1">
      <c r="A74" s="72"/>
      <c r="B74" s="129"/>
      <c r="C74" s="69"/>
      <c r="D74" s="72"/>
      <c r="E74" s="69"/>
      <c r="F74" s="103"/>
      <c r="G74" s="103"/>
      <c r="H74" s="97"/>
      <c r="I74" s="92"/>
      <c r="J74" s="50"/>
      <c r="K74" s="50"/>
      <c r="L74" s="66"/>
      <c r="M74" s="49"/>
      <c r="N74" s="59">
        <v>0.42</v>
      </c>
      <c r="O74" s="20" t="s">
        <v>580</v>
      </c>
      <c r="P74" s="48"/>
      <c r="Q74" s="48"/>
      <c r="R74" s="48" t="s">
        <v>579</v>
      </c>
      <c r="S74" s="48" t="s">
        <v>138</v>
      </c>
      <c r="T74" s="48"/>
      <c r="U74" s="95">
        <v>38522000</v>
      </c>
      <c r="V74" s="20" t="s">
        <v>136</v>
      </c>
    </row>
    <row r="75" spans="1:22" ht="57.75" customHeight="1">
      <c r="A75" s="72"/>
      <c r="B75" s="129"/>
      <c r="C75" s="69"/>
      <c r="D75" s="72"/>
      <c r="E75" s="69"/>
      <c r="F75" s="114"/>
      <c r="G75" s="114"/>
      <c r="H75" s="92"/>
      <c r="I75" s="92"/>
      <c r="J75" s="50"/>
      <c r="K75" s="50"/>
      <c r="L75" s="66"/>
      <c r="M75" s="49"/>
      <c r="N75" s="61"/>
      <c r="O75" s="20" t="s">
        <v>581</v>
      </c>
      <c r="P75" s="48"/>
      <c r="Q75" s="48"/>
      <c r="R75" s="48"/>
      <c r="S75" s="48"/>
      <c r="T75" s="48"/>
      <c r="U75" s="95"/>
      <c r="V75" s="20" t="s">
        <v>136</v>
      </c>
    </row>
    <row r="76" spans="1:22" ht="84">
      <c r="A76" s="110"/>
      <c r="B76" s="128"/>
      <c r="C76" s="87"/>
      <c r="D76" s="110"/>
      <c r="E76" s="87"/>
      <c r="F76" s="103"/>
      <c r="G76" s="103"/>
      <c r="H76" s="97"/>
      <c r="I76" s="92"/>
      <c r="J76" s="50"/>
      <c r="K76" s="50"/>
      <c r="L76" s="66"/>
      <c r="M76" s="49"/>
      <c r="N76" s="8">
        <v>0.06</v>
      </c>
      <c r="O76" s="20" t="s">
        <v>685</v>
      </c>
      <c r="P76" s="48"/>
      <c r="Q76" s="48"/>
      <c r="R76" s="20" t="s">
        <v>139</v>
      </c>
      <c r="S76" s="20" t="s">
        <v>507</v>
      </c>
      <c r="T76" s="48"/>
      <c r="U76" s="23">
        <v>22755413</v>
      </c>
      <c r="V76" s="20" t="s">
        <v>140</v>
      </c>
    </row>
    <row r="77" spans="1:22" ht="53.25" customHeight="1">
      <c r="A77" s="72"/>
      <c r="B77" s="129"/>
      <c r="C77" s="69"/>
      <c r="D77" s="72"/>
      <c r="E77" s="69"/>
      <c r="F77" s="103"/>
      <c r="G77" s="103"/>
      <c r="H77" s="97"/>
      <c r="I77" s="92"/>
      <c r="J77" s="50"/>
      <c r="K77" s="50"/>
      <c r="L77" s="66"/>
      <c r="M77" s="49"/>
      <c r="N77" s="8">
        <v>0</v>
      </c>
      <c r="O77" s="20"/>
      <c r="P77" s="48"/>
      <c r="Q77" s="48"/>
      <c r="R77" s="20" t="s">
        <v>141</v>
      </c>
      <c r="S77" s="20" t="s">
        <v>508</v>
      </c>
      <c r="T77" s="48"/>
      <c r="U77" s="22">
        <v>47000000</v>
      </c>
      <c r="V77" s="20" t="s">
        <v>136</v>
      </c>
    </row>
    <row r="78" spans="1:22" ht="55.5" customHeight="1">
      <c r="A78" s="111"/>
      <c r="B78" s="128"/>
      <c r="C78" s="87"/>
      <c r="D78" s="111"/>
      <c r="E78" s="88"/>
      <c r="F78" s="103"/>
      <c r="G78" s="103"/>
      <c r="H78" s="97"/>
      <c r="I78" s="92"/>
      <c r="J78" s="50"/>
      <c r="K78" s="50"/>
      <c r="L78" s="66"/>
      <c r="M78" s="49"/>
      <c r="N78" s="9">
        <v>0</v>
      </c>
      <c r="O78" s="20"/>
      <c r="P78" s="48"/>
      <c r="Q78" s="48"/>
      <c r="R78" s="20" t="s">
        <v>142</v>
      </c>
      <c r="S78" s="20" t="s">
        <v>143</v>
      </c>
      <c r="T78" s="48"/>
      <c r="U78" s="23">
        <v>108000000</v>
      </c>
      <c r="V78" s="20" t="s">
        <v>144</v>
      </c>
    </row>
    <row r="79" spans="1:22" ht="12.75" customHeight="1">
      <c r="A79" s="72"/>
      <c r="B79" s="128"/>
      <c r="C79" s="112" t="s">
        <v>146</v>
      </c>
      <c r="D79" s="112"/>
      <c r="E79" s="115" t="s">
        <v>147</v>
      </c>
      <c r="F79" s="100" t="s">
        <v>148</v>
      </c>
      <c r="G79" s="100" t="s">
        <v>149</v>
      </c>
      <c r="H79" s="101" t="s">
        <v>150</v>
      </c>
      <c r="I79" s="104">
        <v>35</v>
      </c>
      <c r="J79" s="50" t="s">
        <v>206</v>
      </c>
      <c r="K79" s="93">
        <v>0.0478</v>
      </c>
      <c r="L79" s="105" t="s">
        <v>562</v>
      </c>
      <c r="M79" s="55">
        <v>0.17</v>
      </c>
      <c r="N79" s="47">
        <v>7</v>
      </c>
      <c r="O79" s="45" t="s">
        <v>611</v>
      </c>
      <c r="P79" s="48" t="s">
        <v>509</v>
      </c>
      <c r="Q79" s="48" t="s">
        <v>510</v>
      </c>
      <c r="R79" s="48" t="s">
        <v>607</v>
      </c>
      <c r="S79" s="48" t="s">
        <v>511</v>
      </c>
      <c r="T79" s="48" t="s">
        <v>137</v>
      </c>
      <c r="U79" s="96">
        <v>40546896</v>
      </c>
      <c r="V79" s="20" t="s">
        <v>144</v>
      </c>
    </row>
    <row r="80" spans="1:22" ht="15">
      <c r="A80" s="113"/>
      <c r="B80" s="128"/>
      <c r="C80" s="113"/>
      <c r="D80" s="113"/>
      <c r="E80" s="86"/>
      <c r="F80" s="116"/>
      <c r="G80" s="116"/>
      <c r="H80" s="102"/>
      <c r="I80" s="104"/>
      <c r="J80" s="50"/>
      <c r="K80" s="50"/>
      <c r="L80" s="106"/>
      <c r="M80" s="55"/>
      <c r="N80" s="47"/>
      <c r="O80" s="45"/>
      <c r="P80" s="48"/>
      <c r="Q80" s="48"/>
      <c r="R80" s="48"/>
      <c r="S80" s="48"/>
      <c r="T80" s="48"/>
      <c r="U80" s="96"/>
      <c r="V80" s="20" t="s">
        <v>144</v>
      </c>
    </row>
    <row r="81" spans="1:22" ht="21" customHeight="1">
      <c r="A81" s="72"/>
      <c r="B81" s="129"/>
      <c r="C81" s="72"/>
      <c r="D81" s="72"/>
      <c r="E81" s="69"/>
      <c r="F81" s="100"/>
      <c r="G81" s="100"/>
      <c r="H81" s="101"/>
      <c r="I81" s="104"/>
      <c r="J81" s="50"/>
      <c r="K81" s="50"/>
      <c r="L81" s="106"/>
      <c r="M81" s="55"/>
      <c r="N81" s="47"/>
      <c r="O81" s="45"/>
      <c r="P81" s="48"/>
      <c r="Q81" s="48"/>
      <c r="R81" s="48"/>
      <c r="S81" s="48"/>
      <c r="T81" s="48"/>
      <c r="U81" s="22">
        <v>49440000</v>
      </c>
      <c r="V81" s="20" t="s">
        <v>136</v>
      </c>
    </row>
    <row r="82" spans="1:22" ht="15">
      <c r="A82" s="111"/>
      <c r="B82" s="128"/>
      <c r="C82" s="111"/>
      <c r="D82" s="111"/>
      <c r="E82" s="88"/>
      <c r="F82" s="100"/>
      <c r="G82" s="100"/>
      <c r="H82" s="101"/>
      <c r="I82" s="104"/>
      <c r="J82" s="50"/>
      <c r="K82" s="50"/>
      <c r="L82" s="106"/>
      <c r="M82" s="55"/>
      <c r="N82" s="107">
        <v>11</v>
      </c>
      <c r="O82" s="46" t="s">
        <v>614</v>
      </c>
      <c r="P82" s="48"/>
      <c r="Q82" s="48"/>
      <c r="R82" s="48" t="s">
        <v>609</v>
      </c>
      <c r="S82" s="48" t="s">
        <v>151</v>
      </c>
      <c r="T82" s="48"/>
      <c r="U82" s="23">
        <v>73000000</v>
      </c>
      <c r="V82" s="20" t="s">
        <v>140</v>
      </c>
    </row>
    <row r="83" spans="1:22" ht="38.25" customHeight="1">
      <c r="A83" s="72"/>
      <c r="B83" s="128"/>
      <c r="C83" s="112"/>
      <c r="D83" s="112"/>
      <c r="E83" s="115"/>
      <c r="F83" s="100"/>
      <c r="G83" s="100"/>
      <c r="H83" s="101"/>
      <c r="I83" s="104"/>
      <c r="J83" s="50"/>
      <c r="K83" s="50"/>
      <c r="L83" s="106"/>
      <c r="M83" s="55"/>
      <c r="N83" s="108"/>
      <c r="O83" s="46"/>
      <c r="P83" s="48"/>
      <c r="Q83" s="48"/>
      <c r="R83" s="48"/>
      <c r="S83" s="48"/>
      <c r="T83" s="48"/>
      <c r="U83" s="23">
        <v>15278924</v>
      </c>
      <c r="V83" s="20" t="s">
        <v>144</v>
      </c>
    </row>
    <row r="84" spans="1:22" ht="15">
      <c r="A84" s="113"/>
      <c r="B84" s="128"/>
      <c r="C84" s="113"/>
      <c r="D84" s="113"/>
      <c r="E84" s="86"/>
      <c r="F84" s="116"/>
      <c r="G84" s="116"/>
      <c r="H84" s="102"/>
      <c r="I84" s="104"/>
      <c r="J84" s="50"/>
      <c r="K84" s="50"/>
      <c r="L84" s="106"/>
      <c r="M84" s="55"/>
      <c r="N84" s="108"/>
      <c r="O84" s="46"/>
      <c r="P84" s="48"/>
      <c r="Q84" s="48"/>
      <c r="R84" s="48"/>
      <c r="S84" s="48"/>
      <c r="T84" s="48"/>
      <c r="U84" s="23">
        <v>102618984</v>
      </c>
      <c r="V84" s="20" t="s">
        <v>144</v>
      </c>
    </row>
    <row r="85" spans="1:22" ht="22.5" customHeight="1">
      <c r="A85" s="72"/>
      <c r="B85" s="129"/>
      <c r="C85" s="72"/>
      <c r="D85" s="72"/>
      <c r="E85" s="69"/>
      <c r="F85" s="116"/>
      <c r="G85" s="116"/>
      <c r="H85" s="102"/>
      <c r="I85" s="104"/>
      <c r="J85" s="50"/>
      <c r="K85" s="50"/>
      <c r="L85" s="106"/>
      <c r="M85" s="55"/>
      <c r="N85" s="108"/>
      <c r="O85" s="46"/>
      <c r="P85" s="48"/>
      <c r="Q85" s="48"/>
      <c r="R85" s="48"/>
      <c r="S85" s="48"/>
      <c r="T85" s="48"/>
      <c r="U85" s="23">
        <v>3942349</v>
      </c>
      <c r="V85" s="20" t="s">
        <v>136</v>
      </c>
    </row>
    <row r="86" spans="1:22" ht="15">
      <c r="A86" s="72"/>
      <c r="B86" s="129"/>
      <c r="C86" s="72"/>
      <c r="D86" s="72"/>
      <c r="E86" s="69"/>
      <c r="F86" s="100"/>
      <c r="G86" s="100"/>
      <c r="H86" s="101"/>
      <c r="I86" s="104"/>
      <c r="J86" s="50"/>
      <c r="K86" s="50"/>
      <c r="L86" s="106"/>
      <c r="M86" s="55"/>
      <c r="N86" s="108"/>
      <c r="O86" s="46"/>
      <c r="P86" s="48"/>
      <c r="Q86" s="48"/>
      <c r="R86" s="48"/>
      <c r="S86" s="48"/>
      <c r="T86" s="48"/>
      <c r="U86" s="22">
        <v>51250000</v>
      </c>
      <c r="V86" s="20" t="s">
        <v>136</v>
      </c>
    </row>
    <row r="87" spans="1:22" ht="38.25" customHeight="1">
      <c r="A87" s="111"/>
      <c r="B87" s="128"/>
      <c r="C87" s="111"/>
      <c r="D87" s="111"/>
      <c r="E87" s="88"/>
      <c r="F87" s="100"/>
      <c r="G87" s="100"/>
      <c r="H87" s="101"/>
      <c r="I87" s="104"/>
      <c r="J87" s="50"/>
      <c r="K87" s="50"/>
      <c r="L87" s="106"/>
      <c r="M87" s="55"/>
      <c r="N87" s="109"/>
      <c r="O87" s="46"/>
      <c r="P87" s="48"/>
      <c r="Q87" s="48"/>
      <c r="R87" s="48"/>
      <c r="S87" s="48"/>
      <c r="T87" s="48"/>
      <c r="U87" s="22">
        <v>40000000</v>
      </c>
      <c r="V87" s="20" t="s">
        <v>144</v>
      </c>
    </row>
    <row r="88" spans="1:22" ht="48">
      <c r="A88" s="72"/>
      <c r="B88" s="128"/>
      <c r="C88" s="112"/>
      <c r="D88" s="112"/>
      <c r="E88" s="115"/>
      <c r="F88" s="100"/>
      <c r="G88" s="100"/>
      <c r="H88" s="101"/>
      <c r="I88" s="104"/>
      <c r="J88" s="50"/>
      <c r="K88" s="50"/>
      <c r="L88" s="106"/>
      <c r="M88" s="55"/>
      <c r="N88" s="10">
        <v>0.5</v>
      </c>
      <c r="O88" s="26" t="s">
        <v>613</v>
      </c>
      <c r="P88" s="48"/>
      <c r="Q88" s="48"/>
      <c r="R88" s="20" t="s">
        <v>608</v>
      </c>
      <c r="S88" s="20" t="s">
        <v>152</v>
      </c>
      <c r="T88" s="48"/>
      <c r="U88" s="23">
        <v>8000000</v>
      </c>
      <c r="V88" s="20" t="s">
        <v>144</v>
      </c>
    </row>
    <row r="89" spans="1:22" ht="48">
      <c r="A89" s="72"/>
      <c r="B89" s="128"/>
      <c r="C89" s="112"/>
      <c r="D89" s="112"/>
      <c r="E89" s="115"/>
      <c r="F89" s="100"/>
      <c r="G89" s="100"/>
      <c r="H89" s="101"/>
      <c r="I89" s="104"/>
      <c r="J89" s="50"/>
      <c r="K89" s="50"/>
      <c r="L89" s="106"/>
      <c r="M89" s="55"/>
      <c r="N89" s="10">
        <v>0</v>
      </c>
      <c r="O89" s="26" t="s">
        <v>612</v>
      </c>
      <c r="P89" s="48"/>
      <c r="Q89" s="48"/>
      <c r="R89" s="20" t="s">
        <v>610</v>
      </c>
      <c r="S89" s="20" t="s">
        <v>153</v>
      </c>
      <c r="T89" s="48"/>
      <c r="U89" s="21" t="s">
        <v>530</v>
      </c>
      <c r="V89" s="21" t="s">
        <v>530</v>
      </c>
    </row>
    <row r="90" spans="1:22" ht="63.75" customHeight="1">
      <c r="A90" s="72"/>
      <c r="B90" s="128"/>
      <c r="C90" s="112"/>
      <c r="D90" s="112"/>
      <c r="E90" s="115"/>
      <c r="F90" s="103" t="s">
        <v>154</v>
      </c>
      <c r="G90" s="103" t="s">
        <v>512</v>
      </c>
      <c r="H90" s="97" t="s">
        <v>513</v>
      </c>
      <c r="I90" s="92" t="s">
        <v>155</v>
      </c>
      <c r="J90" s="50" t="s">
        <v>618</v>
      </c>
      <c r="K90" s="93">
        <v>0.0483</v>
      </c>
      <c r="L90" s="94" t="s">
        <v>563</v>
      </c>
      <c r="M90" s="93">
        <f>+(N90*20%)+(N92*40%)+(N95*20%)+(N97*20%)</f>
        <v>0.08000000000000002</v>
      </c>
      <c r="N90" s="49">
        <v>0</v>
      </c>
      <c r="O90" s="48" t="s">
        <v>616</v>
      </c>
      <c r="P90" s="48" t="s">
        <v>156</v>
      </c>
      <c r="Q90" s="48" t="s">
        <v>514</v>
      </c>
      <c r="R90" s="20" t="s">
        <v>157</v>
      </c>
      <c r="S90" s="20" t="s">
        <v>158</v>
      </c>
      <c r="T90" s="48" t="s">
        <v>528</v>
      </c>
      <c r="U90" s="21" t="s">
        <v>530</v>
      </c>
      <c r="V90" s="21" t="s">
        <v>530</v>
      </c>
    </row>
    <row r="91" spans="1:22" ht="48">
      <c r="A91" s="113"/>
      <c r="B91" s="128"/>
      <c r="C91" s="113"/>
      <c r="D91" s="113"/>
      <c r="E91" s="86"/>
      <c r="F91" s="103"/>
      <c r="G91" s="103"/>
      <c r="H91" s="97"/>
      <c r="I91" s="92"/>
      <c r="J91" s="50"/>
      <c r="K91" s="50"/>
      <c r="L91" s="66"/>
      <c r="M91" s="50"/>
      <c r="N91" s="50"/>
      <c r="O91" s="48"/>
      <c r="P91" s="48"/>
      <c r="Q91" s="48"/>
      <c r="R91" s="20" t="s">
        <v>157</v>
      </c>
      <c r="S91" s="20" t="s">
        <v>515</v>
      </c>
      <c r="T91" s="48"/>
      <c r="U91" s="21" t="s">
        <v>530</v>
      </c>
      <c r="V91" s="21" t="s">
        <v>530</v>
      </c>
    </row>
    <row r="92" spans="1:22" ht="72">
      <c r="A92" s="72"/>
      <c r="B92" s="129"/>
      <c r="C92" s="72"/>
      <c r="D92" s="72"/>
      <c r="E92" s="69"/>
      <c r="F92" s="103"/>
      <c r="G92" s="103"/>
      <c r="H92" s="97"/>
      <c r="I92" s="92"/>
      <c r="J92" s="50" t="s">
        <v>619</v>
      </c>
      <c r="K92" s="50"/>
      <c r="L92" s="66"/>
      <c r="M92" s="50"/>
      <c r="N92" s="49">
        <v>0</v>
      </c>
      <c r="O92" s="48" t="s">
        <v>615</v>
      </c>
      <c r="P92" s="48" t="s">
        <v>159</v>
      </c>
      <c r="Q92" s="48" t="s">
        <v>516</v>
      </c>
      <c r="R92" s="20" t="s">
        <v>160</v>
      </c>
      <c r="S92" s="20" t="s">
        <v>161</v>
      </c>
      <c r="T92" s="48"/>
      <c r="U92" s="31">
        <v>26102000</v>
      </c>
      <c r="V92" s="20" t="s">
        <v>136</v>
      </c>
    </row>
    <row r="93" spans="1:22" ht="48">
      <c r="A93" s="111"/>
      <c r="B93" s="128"/>
      <c r="C93" s="111"/>
      <c r="D93" s="111"/>
      <c r="E93" s="88"/>
      <c r="F93" s="103"/>
      <c r="G93" s="103"/>
      <c r="H93" s="97"/>
      <c r="I93" s="92"/>
      <c r="J93" s="50"/>
      <c r="K93" s="50"/>
      <c r="L93" s="66"/>
      <c r="M93" s="50"/>
      <c r="N93" s="50"/>
      <c r="O93" s="48"/>
      <c r="P93" s="48"/>
      <c r="Q93" s="48"/>
      <c r="R93" s="48" t="s">
        <v>162</v>
      </c>
      <c r="S93" s="20" t="s">
        <v>517</v>
      </c>
      <c r="T93" s="48"/>
      <c r="U93" s="29">
        <v>17158000</v>
      </c>
      <c r="V93" s="20" t="s">
        <v>140</v>
      </c>
    </row>
    <row r="94" spans="1:22" ht="25.5" customHeight="1">
      <c r="A94" s="72"/>
      <c r="B94" s="128"/>
      <c r="C94" s="112"/>
      <c r="D94" s="112"/>
      <c r="E94" s="115"/>
      <c r="F94" s="103"/>
      <c r="G94" s="103"/>
      <c r="H94" s="97"/>
      <c r="I94" s="92"/>
      <c r="J94" s="50"/>
      <c r="K94" s="50"/>
      <c r="L94" s="66"/>
      <c r="M94" s="50"/>
      <c r="N94" s="50"/>
      <c r="O94" s="48"/>
      <c r="P94" s="48"/>
      <c r="Q94" s="48"/>
      <c r="R94" s="48"/>
      <c r="S94" s="20" t="s">
        <v>163</v>
      </c>
      <c r="T94" s="48"/>
      <c r="U94" s="21" t="s">
        <v>530</v>
      </c>
      <c r="V94" s="21" t="s">
        <v>530</v>
      </c>
    </row>
    <row r="95" spans="1:22" ht="24">
      <c r="A95" s="72"/>
      <c r="B95" s="128"/>
      <c r="C95" s="112"/>
      <c r="D95" s="112"/>
      <c r="E95" s="115"/>
      <c r="F95" s="103"/>
      <c r="G95" s="103"/>
      <c r="H95" s="97"/>
      <c r="I95" s="92"/>
      <c r="J95" s="50" t="s">
        <v>621</v>
      </c>
      <c r="K95" s="50"/>
      <c r="L95" s="66"/>
      <c r="M95" s="50"/>
      <c r="N95" s="49">
        <v>0</v>
      </c>
      <c r="O95" s="48"/>
      <c r="P95" s="48" t="s">
        <v>164</v>
      </c>
      <c r="Q95" s="48" t="s">
        <v>518</v>
      </c>
      <c r="R95" s="20" t="s">
        <v>165</v>
      </c>
      <c r="S95" s="20" t="s">
        <v>166</v>
      </c>
      <c r="T95" s="48"/>
      <c r="U95" s="21" t="s">
        <v>530</v>
      </c>
      <c r="V95" s="21" t="s">
        <v>530</v>
      </c>
    </row>
    <row r="96" spans="1:22" ht="36">
      <c r="A96" s="72"/>
      <c r="B96" s="128"/>
      <c r="C96" s="112"/>
      <c r="D96" s="112"/>
      <c r="E96" s="115"/>
      <c r="F96" s="103"/>
      <c r="G96" s="103"/>
      <c r="H96" s="97"/>
      <c r="I96" s="92"/>
      <c r="J96" s="50"/>
      <c r="K96" s="50"/>
      <c r="L96" s="66"/>
      <c r="M96" s="50"/>
      <c r="N96" s="50"/>
      <c r="O96" s="48"/>
      <c r="P96" s="48"/>
      <c r="Q96" s="48"/>
      <c r="R96" s="20" t="s">
        <v>167</v>
      </c>
      <c r="S96" s="20" t="s">
        <v>168</v>
      </c>
      <c r="T96" s="48"/>
      <c r="U96" s="21" t="s">
        <v>530</v>
      </c>
      <c r="V96" s="21" t="s">
        <v>530</v>
      </c>
    </row>
    <row r="97" spans="1:22" ht="36">
      <c r="A97" s="72"/>
      <c r="B97" s="128"/>
      <c r="C97" s="112"/>
      <c r="D97" s="112"/>
      <c r="E97" s="115"/>
      <c r="F97" s="103"/>
      <c r="G97" s="103"/>
      <c r="H97" s="97"/>
      <c r="I97" s="92"/>
      <c r="J97" s="50" t="s">
        <v>620</v>
      </c>
      <c r="K97" s="50"/>
      <c r="L97" s="66"/>
      <c r="M97" s="50"/>
      <c r="N97" s="55">
        <v>0.4</v>
      </c>
      <c r="O97" s="48" t="s">
        <v>617</v>
      </c>
      <c r="P97" s="48" t="s">
        <v>169</v>
      </c>
      <c r="Q97" s="48" t="s">
        <v>170</v>
      </c>
      <c r="R97" s="20" t="s">
        <v>171</v>
      </c>
      <c r="S97" s="20" t="s">
        <v>172</v>
      </c>
      <c r="T97" s="48"/>
      <c r="U97" s="21" t="s">
        <v>530</v>
      </c>
      <c r="V97" s="21" t="s">
        <v>530</v>
      </c>
    </row>
    <row r="98" spans="1:22" ht="38.25" customHeight="1">
      <c r="A98" s="72"/>
      <c r="B98" s="128"/>
      <c r="C98" s="112"/>
      <c r="D98" s="112"/>
      <c r="E98" s="115"/>
      <c r="F98" s="103"/>
      <c r="G98" s="103"/>
      <c r="H98" s="97"/>
      <c r="I98" s="92"/>
      <c r="J98" s="50"/>
      <c r="K98" s="50"/>
      <c r="L98" s="66"/>
      <c r="M98" s="50"/>
      <c r="N98" s="55"/>
      <c r="O98" s="48"/>
      <c r="P98" s="48"/>
      <c r="Q98" s="48"/>
      <c r="R98" s="20" t="s">
        <v>173</v>
      </c>
      <c r="S98" s="20" t="s">
        <v>174</v>
      </c>
      <c r="T98" s="48"/>
      <c r="U98" s="21" t="s">
        <v>530</v>
      </c>
      <c r="V98" s="21" t="s">
        <v>530</v>
      </c>
    </row>
    <row r="99" spans="1:22" ht="48">
      <c r="A99" s="113"/>
      <c r="B99" s="128"/>
      <c r="C99" s="113"/>
      <c r="D99" s="113"/>
      <c r="E99" s="86"/>
      <c r="F99" s="103"/>
      <c r="G99" s="103"/>
      <c r="H99" s="97"/>
      <c r="I99" s="92"/>
      <c r="J99" s="50"/>
      <c r="K99" s="50"/>
      <c r="L99" s="66"/>
      <c r="M99" s="50"/>
      <c r="N99" s="55"/>
      <c r="O99" s="48"/>
      <c r="P99" s="48"/>
      <c r="Q99" s="48"/>
      <c r="R99" s="20" t="s">
        <v>175</v>
      </c>
      <c r="S99" s="20" t="s">
        <v>519</v>
      </c>
      <c r="T99" s="48"/>
      <c r="U99" s="21" t="s">
        <v>530</v>
      </c>
      <c r="V99" s="21" t="s">
        <v>530</v>
      </c>
    </row>
    <row r="100" spans="1:22" ht="36">
      <c r="A100" s="72"/>
      <c r="B100" s="129"/>
      <c r="C100" s="72"/>
      <c r="D100" s="72"/>
      <c r="E100" s="69"/>
      <c r="F100" s="100" t="s">
        <v>520</v>
      </c>
      <c r="G100" s="100" t="s">
        <v>176</v>
      </c>
      <c r="H100" s="101" t="s">
        <v>521</v>
      </c>
      <c r="I100" s="102" t="s">
        <v>522</v>
      </c>
      <c r="J100" s="50" t="s">
        <v>194</v>
      </c>
      <c r="K100" s="93">
        <v>0.2572</v>
      </c>
      <c r="L100" s="94" t="s">
        <v>564</v>
      </c>
      <c r="M100" s="93">
        <f>+AVERAGE(N100:N105)</f>
        <v>0.6025</v>
      </c>
      <c r="N100" s="11">
        <v>1</v>
      </c>
      <c r="O100" s="30" t="s">
        <v>669</v>
      </c>
      <c r="P100" s="48" t="s">
        <v>193</v>
      </c>
      <c r="Q100" s="48" t="s">
        <v>459</v>
      </c>
      <c r="R100" s="20" t="s">
        <v>177</v>
      </c>
      <c r="S100" s="20" t="s">
        <v>178</v>
      </c>
      <c r="T100" s="48" t="s">
        <v>179</v>
      </c>
      <c r="U100" s="31">
        <v>35000000</v>
      </c>
      <c r="V100" s="20" t="s">
        <v>136</v>
      </c>
    </row>
    <row r="101" spans="1:22" ht="21" customHeight="1">
      <c r="A101" s="72"/>
      <c r="B101" s="129"/>
      <c r="C101" s="72"/>
      <c r="D101" s="72"/>
      <c r="E101" s="69"/>
      <c r="F101" s="100"/>
      <c r="G101" s="100"/>
      <c r="H101" s="101"/>
      <c r="I101" s="102"/>
      <c r="J101" s="50"/>
      <c r="K101" s="50"/>
      <c r="L101" s="66"/>
      <c r="M101" s="50"/>
      <c r="N101" s="49">
        <v>0.75</v>
      </c>
      <c r="O101" s="48" t="s">
        <v>622</v>
      </c>
      <c r="P101" s="48"/>
      <c r="Q101" s="48"/>
      <c r="R101" s="48" t="s">
        <v>180</v>
      </c>
      <c r="S101" s="48" t="s">
        <v>181</v>
      </c>
      <c r="T101" s="48"/>
      <c r="U101" s="31">
        <v>20000000</v>
      </c>
      <c r="V101" s="20" t="s">
        <v>136</v>
      </c>
    </row>
    <row r="102" spans="1:22" ht="15">
      <c r="A102" s="111"/>
      <c r="B102" s="128"/>
      <c r="C102" s="111"/>
      <c r="D102" s="111"/>
      <c r="E102" s="88"/>
      <c r="F102" s="100"/>
      <c r="G102" s="100"/>
      <c r="H102" s="101"/>
      <c r="I102" s="102"/>
      <c r="J102" s="50"/>
      <c r="K102" s="50"/>
      <c r="L102" s="66"/>
      <c r="M102" s="50"/>
      <c r="N102" s="50"/>
      <c r="O102" s="48"/>
      <c r="P102" s="48"/>
      <c r="Q102" s="48"/>
      <c r="R102" s="48"/>
      <c r="S102" s="48"/>
      <c r="T102" s="48"/>
      <c r="U102" s="31">
        <v>8600000</v>
      </c>
      <c r="V102" s="20" t="s">
        <v>144</v>
      </c>
    </row>
    <row r="103" spans="1:22" ht="48" customHeight="1">
      <c r="A103" s="72"/>
      <c r="B103" s="128"/>
      <c r="C103" s="112"/>
      <c r="D103" s="112"/>
      <c r="E103" s="115"/>
      <c r="F103" s="100"/>
      <c r="G103" s="100"/>
      <c r="H103" s="101"/>
      <c r="I103" s="102"/>
      <c r="J103" s="50"/>
      <c r="K103" s="50"/>
      <c r="L103" s="66"/>
      <c r="M103" s="50"/>
      <c r="N103" s="8">
        <v>0.66</v>
      </c>
      <c r="O103" s="20" t="s">
        <v>623</v>
      </c>
      <c r="P103" s="48"/>
      <c r="Q103" s="48"/>
      <c r="R103" s="20" t="s">
        <v>412</v>
      </c>
      <c r="S103" s="20" t="s">
        <v>523</v>
      </c>
      <c r="T103" s="48"/>
      <c r="U103" s="21" t="s">
        <v>530</v>
      </c>
      <c r="V103" s="21" t="s">
        <v>530</v>
      </c>
    </row>
    <row r="104" spans="1:22" ht="29.25" customHeight="1">
      <c r="A104" s="72"/>
      <c r="B104" s="128"/>
      <c r="C104" s="112"/>
      <c r="D104" s="112"/>
      <c r="E104" s="115"/>
      <c r="F104" s="100"/>
      <c r="G104" s="100"/>
      <c r="H104" s="101"/>
      <c r="I104" s="102"/>
      <c r="J104" s="50"/>
      <c r="K104" s="50"/>
      <c r="L104" s="66"/>
      <c r="M104" s="50"/>
      <c r="N104" s="49">
        <v>0</v>
      </c>
      <c r="O104" s="48" t="s">
        <v>624</v>
      </c>
      <c r="P104" s="48"/>
      <c r="Q104" s="48"/>
      <c r="R104" s="48" t="s">
        <v>413</v>
      </c>
      <c r="S104" s="48" t="s">
        <v>182</v>
      </c>
      <c r="T104" s="48"/>
      <c r="U104" s="21" t="s">
        <v>530</v>
      </c>
      <c r="V104" s="21" t="s">
        <v>530</v>
      </c>
    </row>
    <row r="105" spans="1:22" ht="58.5" customHeight="1">
      <c r="A105" s="72"/>
      <c r="B105" s="128"/>
      <c r="C105" s="112"/>
      <c r="D105" s="112"/>
      <c r="E105" s="115"/>
      <c r="F105" s="100"/>
      <c r="G105" s="100"/>
      <c r="H105" s="101"/>
      <c r="I105" s="102"/>
      <c r="J105" s="50"/>
      <c r="K105" s="50"/>
      <c r="L105" s="66"/>
      <c r="M105" s="50"/>
      <c r="N105" s="50"/>
      <c r="O105" s="48"/>
      <c r="P105" s="48"/>
      <c r="Q105" s="48"/>
      <c r="R105" s="48"/>
      <c r="S105" s="48"/>
      <c r="T105" s="48"/>
      <c r="U105" s="21" t="s">
        <v>530</v>
      </c>
      <c r="V105" s="21" t="s">
        <v>530</v>
      </c>
    </row>
    <row r="106" spans="1:22" ht="51" customHeight="1">
      <c r="A106" s="72"/>
      <c r="B106" s="128"/>
      <c r="C106" s="112"/>
      <c r="D106" s="112"/>
      <c r="E106" s="115"/>
      <c r="F106" s="117" t="s">
        <v>183</v>
      </c>
      <c r="G106" s="117" t="s">
        <v>184</v>
      </c>
      <c r="H106" s="97" t="s">
        <v>185</v>
      </c>
      <c r="I106" s="92" t="s">
        <v>195</v>
      </c>
      <c r="J106" s="50" t="s">
        <v>629</v>
      </c>
      <c r="K106" s="93">
        <v>0.08</v>
      </c>
      <c r="L106" s="94" t="s">
        <v>565</v>
      </c>
      <c r="M106" s="93">
        <f>+(AVERAGE(N106:N118)*60%)+(N119*15%)+(N122*25%)</f>
        <v>0.5575</v>
      </c>
      <c r="N106" s="52">
        <v>1</v>
      </c>
      <c r="O106" s="51" t="s">
        <v>625</v>
      </c>
      <c r="P106" s="48" t="s">
        <v>196</v>
      </c>
      <c r="Q106" s="48" t="s">
        <v>197</v>
      </c>
      <c r="R106" s="48" t="s">
        <v>414</v>
      </c>
      <c r="S106" s="48" t="s">
        <v>445</v>
      </c>
      <c r="T106" s="48" t="s">
        <v>186</v>
      </c>
      <c r="U106" s="23">
        <v>63000000</v>
      </c>
      <c r="V106" s="20" t="s">
        <v>144</v>
      </c>
    </row>
    <row r="107" spans="1:22" ht="15">
      <c r="A107" s="72"/>
      <c r="B107" s="128"/>
      <c r="C107" s="112"/>
      <c r="D107" s="112"/>
      <c r="E107" s="115"/>
      <c r="F107" s="117"/>
      <c r="G107" s="117"/>
      <c r="H107" s="97"/>
      <c r="I107" s="92"/>
      <c r="J107" s="50"/>
      <c r="K107" s="93"/>
      <c r="L107" s="94"/>
      <c r="M107" s="93"/>
      <c r="N107" s="52"/>
      <c r="O107" s="51"/>
      <c r="P107" s="48"/>
      <c r="Q107" s="48"/>
      <c r="R107" s="48"/>
      <c r="S107" s="48"/>
      <c r="T107" s="48"/>
      <c r="U107" s="23">
        <v>30000000</v>
      </c>
      <c r="V107" s="20" t="s">
        <v>144</v>
      </c>
    </row>
    <row r="108" spans="1:22" ht="47.25" customHeight="1">
      <c r="A108" s="72"/>
      <c r="B108" s="128"/>
      <c r="C108" s="112"/>
      <c r="D108" s="112"/>
      <c r="E108" s="115"/>
      <c r="F108" s="117"/>
      <c r="G108" s="117"/>
      <c r="H108" s="97"/>
      <c r="I108" s="92"/>
      <c r="J108" s="50"/>
      <c r="K108" s="93"/>
      <c r="L108" s="94"/>
      <c r="M108" s="93"/>
      <c r="N108" s="12">
        <v>1</v>
      </c>
      <c r="O108" s="30" t="s">
        <v>628</v>
      </c>
      <c r="P108" s="48"/>
      <c r="Q108" s="48"/>
      <c r="R108" s="20" t="s">
        <v>465</v>
      </c>
      <c r="S108" s="20" t="s">
        <v>443</v>
      </c>
      <c r="T108" s="48"/>
      <c r="U108" s="22">
        <v>121240000</v>
      </c>
      <c r="V108" s="20" t="s">
        <v>187</v>
      </c>
    </row>
    <row r="109" spans="1:22" ht="15.75" customHeight="1">
      <c r="A109" s="72"/>
      <c r="B109" s="128"/>
      <c r="C109" s="112"/>
      <c r="D109" s="112"/>
      <c r="E109" s="115"/>
      <c r="F109" s="117"/>
      <c r="G109" s="117"/>
      <c r="H109" s="97"/>
      <c r="I109" s="92"/>
      <c r="J109" s="50"/>
      <c r="K109" s="93"/>
      <c r="L109" s="94"/>
      <c r="M109" s="93"/>
      <c r="N109" s="52">
        <v>0.55</v>
      </c>
      <c r="O109" s="51" t="s">
        <v>626</v>
      </c>
      <c r="P109" s="48"/>
      <c r="Q109" s="48"/>
      <c r="R109" s="48" t="s">
        <v>416</v>
      </c>
      <c r="S109" s="48" t="s">
        <v>188</v>
      </c>
      <c r="T109" s="48"/>
      <c r="U109" s="23">
        <v>10400800</v>
      </c>
      <c r="V109" s="20" t="s">
        <v>64</v>
      </c>
    </row>
    <row r="110" spans="1:22" ht="36" customHeight="1">
      <c r="A110" s="72"/>
      <c r="B110" s="128"/>
      <c r="C110" s="72"/>
      <c r="D110" s="72"/>
      <c r="E110" s="69"/>
      <c r="F110" s="118"/>
      <c r="G110" s="118"/>
      <c r="H110" s="92"/>
      <c r="I110" s="92"/>
      <c r="J110" s="50"/>
      <c r="K110" s="93"/>
      <c r="L110" s="94"/>
      <c r="M110" s="93"/>
      <c r="N110" s="52"/>
      <c r="O110" s="51"/>
      <c r="P110" s="48"/>
      <c r="Q110" s="48"/>
      <c r="R110" s="48"/>
      <c r="S110" s="48"/>
      <c r="T110" s="48"/>
      <c r="U110" s="22">
        <v>83000000</v>
      </c>
      <c r="V110" s="20" t="s">
        <v>64</v>
      </c>
    </row>
    <row r="111" spans="1:22" ht="15">
      <c r="A111" s="72"/>
      <c r="B111" s="128"/>
      <c r="C111" s="72"/>
      <c r="D111" s="72"/>
      <c r="E111" s="69"/>
      <c r="F111" s="118"/>
      <c r="G111" s="118"/>
      <c r="H111" s="92"/>
      <c r="I111" s="92"/>
      <c r="J111" s="50"/>
      <c r="K111" s="93"/>
      <c r="L111" s="94"/>
      <c r="M111" s="93"/>
      <c r="N111" s="52"/>
      <c r="O111" s="51"/>
      <c r="P111" s="48"/>
      <c r="Q111" s="48"/>
      <c r="R111" s="48"/>
      <c r="S111" s="48"/>
      <c r="T111" s="48"/>
      <c r="U111" s="22">
        <v>6272574</v>
      </c>
      <c r="V111" s="20" t="s">
        <v>57</v>
      </c>
    </row>
    <row r="112" spans="1:22" ht="31.5" customHeight="1">
      <c r="A112" s="72"/>
      <c r="B112" s="128"/>
      <c r="C112" s="72"/>
      <c r="D112" s="72"/>
      <c r="E112" s="69"/>
      <c r="F112" s="118"/>
      <c r="G112" s="118"/>
      <c r="H112" s="92"/>
      <c r="I112" s="92"/>
      <c r="J112" s="50"/>
      <c r="K112" s="93"/>
      <c r="L112" s="94"/>
      <c r="M112" s="93"/>
      <c r="N112" s="52"/>
      <c r="O112" s="51"/>
      <c r="P112" s="48"/>
      <c r="Q112" s="48"/>
      <c r="R112" s="48"/>
      <c r="S112" s="48"/>
      <c r="T112" s="48"/>
      <c r="U112" s="22">
        <v>24000000</v>
      </c>
      <c r="V112" s="32" t="s">
        <v>401</v>
      </c>
    </row>
    <row r="113" spans="1:22" ht="15">
      <c r="A113" s="72"/>
      <c r="B113" s="128"/>
      <c r="C113" s="72"/>
      <c r="D113" s="72"/>
      <c r="E113" s="69"/>
      <c r="F113" s="118"/>
      <c r="G113" s="118"/>
      <c r="H113" s="92"/>
      <c r="I113" s="92"/>
      <c r="J113" s="50"/>
      <c r="K113" s="93"/>
      <c r="L113" s="94"/>
      <c r="M113" s="93"/>
      <c r="N113" s="52"/>
      <c r="O113" s="51"/>
      <c r="P113" s="48"/>
      <c r="Q113" s="48"/>
      <c r="R113" s="48"/>
      <c r="S113" s="48"/>
      <c r="T113" s="48"/>
      <c r="U113" s="22">
        <v>130000000</v>
      </c>
      <c r="V113" s="32" t="s">
        <v>401</v>
      </c>
    </row>
    <row r="114" spans="1:22" ht="15">
      <c r="A114" s="72"/>
      <c r="B114" s="128"/>
      <c r="C114" s="72"/>
      <c r="D114" s="72"/>
      <c r="E114" s="69"/>
      <c r="F114" s="118"/>
      <c r="G114" s="118"/>
      <c r="H114" s="92"/>
      <c r="I114" s="92"/>
      <c r="J114" s="50"/>
      <c r="K114" s="93"/>
      <c r="L114" s="94"/>
      <c r="M114" s="93"/>
      <c r="N114" s="52"/>
      <c r="O114" s="51"/>
      <c r="P114" s="48"/>
      <c r="Q114" s="48"/>
      <c r="R114" s="48"/>
      <c r="S114" s="48"/>
      <c r="T114" s="48"/>
      <c r="U114" s="22">
        <v>50000000</v>
      </c>
      <c r="V114" s="32" t="s">
        <v>401</v>
      </c>
    </row>
    <row r="115" spans="1:22" ht="15">
      <c r="A115" s="72"/>
      <c r="B115" s="128"/>
      <c r="C115" s="72"/>
      <c r="D115" s="72"/>
      <c r="E115" s="69"/>
      <c r="F115" s="118"/>
      <c r="G115" s="118"/>
      <c r="H115" s="92"/>
      <c r="I115" s="92"/>
      <c r="J115" s="50"/>
      <c r="K115" s="93"/>
      <c r="L115" s="94"/>
      <c r="M115" s="93"/>
      <c r="N115" s="52"/>
      <c r="O115" s="51"/>
      <c r="P115" s="48"/>
      <c r="Q115" s="48"/>
      <c r="R115" s="48"/>
      <c r="S115" s="48"/>
      <c r="T115" s="48"/>
      <c r="U115" s="33">
        <v>75000000</v>
      </c>
      <c r="V115" s="32" t="s">
        <v>401</v>
      </c>
    </row>
    <row r="116" spans="1:22" ht="21" customHeight="1">
      <c r="A116" s="72"/>
      <c r="B116" s="128"/>
      <c r="C116" s="112"/>
      <c r="D116" s="112"/>
      <c r="E116" s="115"/>
      <c r="F116" s="117"/>
      <c r="G116" s="117"/>
      <c r="H116" s="97"/>
      <c r="I116" s="92"/>
      <c r="J116" s="50"/>
      <c r="K116" s="93"/>
      <c r="L116" s="94"/>
      <c r="M116" s="93"/>
      <c r="N116" s="99">
        <v>0.5</v>
      </c>
      <c r="O116" s="98" t="s">
        <v>627</v>
      </c>
      <c r="P116" s="48"/>
      <c r="Q116" s="48"/>
      <c r="R116" s="48" t="s">
        <v>415</v>
      </c>
      <c r="S116" s="48" t="s">
        <v>189</v>
      </c>
      <c r="T116" s="48"/>
      <c r="U116" s="95">
        <v>79310000</v>
      </c>
      <c r="V116" s="48" t="s">
        <v>190</v>
      </c>
    </row>
    <row r="117" spans="1:22" ht="15">
      <c r="A117" s="72"/>
      <c r="B117" s="128"/>
      <c r="C117" s="72"/>
      <c r="D117" s="72"/>
      <c r="E117" s="69"/>
      <c r="F117" s="118"/>
      <c r="G117" s="118"/>
      <c r="H117" s="92"/>
      <c r="I117" s="92"/>
      <c r="J117" s="50"/>
      <c r="K117" s="93"/>
      <c r="L117" s="94"/>
      <c r="M117" s="93"/>
      <c r="N117" s="99"/>
      <c r="O117" s="98"/>
      <c r="P117" s="48"/>
      <c r="Q117" s="48"/>
      <c r="R117" s="48"/>
      <c r="S117" s="48"/>
      <c r="T117" s="48"/>
      <c r="U117" s="95"/>
      <c r="V117" s="48"/>
    </row>
    <row r="118" spans="1:22" ht="15">
      <c r="A118" s="113"/>
      <c r="B118" s="128"/>
      <c r="C118" s="113"/>
      <c r="D118" s="113"/>
      <c r="E118" s="86"/>
      <c r="F118" s="118"/>
      <c r="G118" s="118"/>
      <c r="H118" s="92"/>
      <c r="I118" s="92"/>
      <c r="J118" s="50"/>
      <c r="K118" s="93"/>
      <c r="L118" s="94"/>
      <c r="M118" s="93"/>
      <c r="N118" s="99"/>
      <c r="O118" s="98"/>
      <c r="P118" s="48"/>
      <c r="Q118" s="48"/>
      <c r="R118" s="48"/>
      <c r="S118" s="48"/>
      <c r="T118" s="48"/>
      <c r="U118" s="95"/>
      <c r="V118" s="48"/>
    </row>
    <row r="119" spans="1:22" ht="39.75" customHeight="1">
      <c r="A119" s="72"/>
      <c r="B119" s="129"/>
      <c r="C119" s="72"/>
      <c r="D119" s="72"/>
      <c r="E119" s="69"/>
      <c r="F119" s="117"/>
      <c r="G119" s="117"/>
      <c r="H119" s="97"/>
      <c r="I119" s="92" t="s">
        <v>462</v>
      </c>
      <c r="J119" s="50" t="s">
        <v>630</v>
      </c>
      <c r="K119" s="93"/>
      <c r="L119" s="94"/>
      <c r="M119" s="93"/>
      <c r="N119" s="49">
        <v>0</v>
      </c>
      <c r="O119" s="98"/>
      <c r="P119" s="48" t="s">
        <v>205</v>
      </c>
      <c r="Q119" s="48" t="s">
        <v>524</v>
      </c>
      <c r="R119" s="48" t="s">
        <v>200</v>
      </c>
      <c r="S119" s="48" t="s">
        <v>198</v>
      </c>
      <c r="T119" s="48" t="s">
        <v>191</v>
      </c>
      <c r="U119" s="95">
        <v>33420000</v>
      </c>
      <c r="V119" s="20" t="s">
        <v>136</v>
      </c>
    </row>
    <row r="120" spans="1:22" ht="32.25" customHeight="1">
      <c r="A120" s="72"/>
      <c r="B120" s="129"/>
      <c r="C120" s="72"/>
      <c r="D120" s="72"/>
      <c r="E120" s="69"/>
      <c r="F120" s="118"/>
      <c r="G120" s="118"/>
      <c r="H120" s="92"/>
      <c r="I120" s="92"/>
      <c r="J120" s="50"/>
      <c r="K120" s="93"/>
      <c r="L120" s="94"/>
      <c r="M120" s="93"/>
      <c r="N120" s="50"/>
      <c r="O120" s="98"/>
      <c r="P120" s="48"/>
      <c r="Q120" s="48"/>
      <c r="R120" s="48"/>
      <c r="S120" s="48"/>
      <c r="T120" s="48"/>
      <c r="U120" s="95"/>
      <c r="V120" s="20" t="s">
        <v>136</v>
      </c>
    </row>
    <row r="121" spans="1:22" ht="24">
      <c r="A121" s="111"/>
      <c r="B121" s="128"/>
      <c r="C121" s="111"/>
      <c r="D121" s="111"/>
      <c r="E121" s="88"/>
      <c r="F121" s="117"/>
      <c r="G121" s="117"/>
      <c r="H121" s="97"/>
      <c r="I121" s="92"/>
      <c r="J121" s="50"/>
      <c r="K121" s="93"/>
      <c r="L121" s="94"/>
      <c r="M121" s="93"/>
      <c r="N121" s="50"/>
      <c r="O121" s="98"/>
      <c r="P121" s="48"/>
      <c r="Q121" s="48"/>
      <c r="R121" s="20" t="s">
        <v>200</v>
      </c>
      <c r="S121" s="20" t="s">
        <v>199</v>
      </c>
      <c r="T121" s="48"/>
      <c r="U121" s="22">
        <v>79000000</v>
      </c>
      <c r="V121" s="20" t="s">
        <v>145</v>
      </c>
    </row>
    <row r="122" spans="1:22" ht="15">
      <c r="A122" s="72"/>
      <c r="B122" s="129"/>
      <c r="C122" s="72"/>
      <c r="D122" s="72"/>
      <c r="E122" s="69"/>
      <c r="F122" s="117"/>
      <c r="G122" s="117"/>
      <c r="H122" s="97"/>
      <c r="I122" s="92" t="s">
        <v>458</v>
      </c>
      <c r="J122" s="50" t="s">
        <v>631</v>
      </c>
      <c r="K122" s="93"/>
      <c r="L122" s="94"/>
      <c r="M122" s="93"/>
      <c r="N122" s="49">
        <v>0.4</v>
      </c>
      <c r="O122" s="98"/>
      <c r="P122" s="48" t="s">
        <v>201</v>
      </c>
      <c r="Q122" s="48" t="s">
        <v>525</v>
      </c>
      <c r="R122" s="48" t="s">
        <v>91</v>
      </c>
      <c r="S122" s="48" t="s">
        <v>526</v>
      </c>
      <c r="T122" s="48" t="s">
        <v>137</v>
      </c>
      <c r="U122" s="95">
        <v>49500000</v>
      </c>
      <c r="V122" s="48" t="s">
        <v>136</v>
      </c>
    </row>
    <row r="123" spans="1:22" ht="15">
      <c r="A123" s="111"/>
      <c r="B123" s="128"/>
      <c r="C123" s="111"/>
      <c r="D123" s="111"/>
      <c r="E123" s="88"/>
      <c r="F123" s="118"/>
      <c r="G123" s="118"/>
      <c r="H123" s="92"/>
      <c r="I123" s="92"/>
      <c r="J123" s="50"/>
      <c r="K123" s="93"/>
      <c r="L123" s="94"/>
      <c r="M123" s="93"/>
      <c r="N123" s="50"/>
      <c r="O123" s="98"/>
      <c r="P123" s="48"/>
      <c r="Q123" s="48"/>
      <c r="R123" s="48"/>
      <c r="S123" s="48"/>
      <c r="T123" s="48"/>
      <c r="U123" s="95"/>
      <c r="V123" s="48"/>
    </row>
    <row r="124" spans="1:22" ht="15">
      <c r="A124" s="72"/>
      <c r="B124" s="128"/>
      <c r="C124" s="112"/>
      <c r="D124" s="112"/>
      <c r="E124" s="115"/>
      <c r="F124" s="117"/>
      <c r="G124" s="117"/>
      <c r="H124" s="97"/>
      <c r="I124" s="92"/>
      <c r="J124" s="50"/>
      <c r="K124" s="93"/>
      <c r="L124" s="94"/>
      <c r="M124" s="93"/>
      <c r="N124" s="50"/>
      <c r="O124" s="98"/>
      <c r="P124" s="48"/>
      <c r="Q124" s="48"/>
      <c r="R124" s="48"/>
      <c r="S124" s="48"/>
      <c r="T124" s="48"/>
      <c r="U124" s="96">
        <v>46583000</v>
      </c>
      <c r="V124" s="20" t="s">
        <v>144</v>
      </c>
    </row>
    <row r="125" spans="1:22" ht="21" customHeight="1">
      <c r="A125" s="72"/>
      <c r="B125" s="128"/>
      <c r="C125" s="72"/>
      <c r="D125" s="72"/>
      <c r="E125" s="69"/>
      <c r="F125" s="118"/>
      <c r="G125" s="118"/>
      <c r="H125" s="92"/>
      <c r="I125" s="92"/>
      <c r="J125" s="50"/>
      <c r="K125" s="93"/>
      <c r="L125" s="94"/>
      <c r="M125" s="93"/>
      <c r="N125" s="50"/>
      <c r="O125" s="98"/>
      <c r="P125" s="48"/>
      <c r="Q125" s="48"/>
      <c r="R125" s="48"/>
      <c r="S125" s="48"/>
      <c r="T125" s="48"/>
      <c r="U125" s="96"/>
      <c r="V125" s="20" t="s">
        <v>144</v>
      </c>
    </row>
    <row r="126" spans="1:22" ht="54.75" customHeight="1">
      <c r="A126" s="72"/>
      <c r="B126" s="128"/>
      <c r="C126" s="72"/>
      <c r="D126" s="72"/>
      <c r="E126" s="69"/>
      <c r="F126" s="118"/>
      <c r="G126" s="118"/>
      <c r="H126" s="92"/>
      <c r="I126" s="92"/>
      <c r="J126" s="50"/>
      <c r="K126" s="93"/>
      <c r="L126" s="94"/>
      <c r="M126" s="93"/>
      <c r="N126" s="50"/>
      <c r="O126" s="98"/>
      <c r="P126" s="48"/>
      <c r="Q126" s="48"/>
      <c r="R126" s="48"/>
      <c r="S126" s="20" t="s">
        <v>527</v>
      </c>
      <c r="T126" s="20" t="s">
        <v>56</v>
      </c>
      <c r="U126" s="22">
        <v>120266666</v>
      </c>
      <c r="V126" s="34" t="s">
        <v>57</v>
      </c>
    </row>
    <row r="127" spans="1:22" ht="8.25" customHeight="1">
      <c r="A127" s="13"/>
      <c r="B127" s="13"/>
      <c r="C127" s="13"/>
      <c r="D127" s="13"/>
      <c r="E127" s="13"/>
      <c r="F127" s="13"/>
      <c r="G127" s="13"/>
      <c r="H127" s="13"/>
      <c r="I127" s="13"/>
      <c r="J127" s="13"/>
      <c r="K127" s="13"/>
      <c r="L127" s="14"/>
      <c r="M127" s="13"/>
      <c r="N127" s="13"/>
      <c r="O127" s="35"/>
      <c r="P127" s="36"/>
      <c r="Q127" s="36"/>
      <c r="R127" s="36"/>
      <c r="S127" s="36"/>
      <c r="T127" s="36"/>
      <c r="U127" s="36"/>
      <c r="V127" s="36"/>
    </row>
    <row r="128" spans="1:22" ht="7.5" customHeight="1">
      <c r="A128" s="13"/>
      <c r="B128" s="13"/>
      <c r="C128" s="13"/>
      <c r="D128" s="13"/>
      <c r="E128" s="13"/>
      <c r="F128" s="13"/>
      <c r="G128" s="13"/>
      <c r="H128" s="13"/>
      <c r="I128" s="13"/>
      <c r="J128" s="13"/>
      <c r="K128" s="13"/>
      <c r="L128" s="14"/>
      <c r="M128" s="13"/>
      <c r="N128" s="13"/>
      <c r="O128" s="35"/>
      <c r="P128" s="36"/>
      <c r="Q128" s="36"/>
      <c r="R128" s="36"/>
      <c r="S128" s="36"/>
      <c r="T128" s="36"/>
      <c r="U128" s="36"/>
      <c r="V128" s="36"/>
    </row>
    <row r="129" spans="1:22" ht="48" customHeight="1">
      <c r="A129" s="86" t="s">
        <v>297</v>
      </c>
      <c r="B129" s="86" t="s">
        <v>298</v>
      </c>
      <c r="C129" s="89" t="s">
        <v>390</v>
      </c>
      <c r="D129" s="86" t="s">
        <v>299</v>
      </c>
      <c r="E129" s="89" t="s">
        <v>417</v>
      </c>
      <c r="F129" s="82" t="s">
        <v>30</v>
      </c>
      <c r="G129" s="82" t="s">
        <v>31</v>
      </c>
      <c r="H129" s="82" t="s">
        <v>33</v>
      </c>
      <c r="I129" s="82" t="s">
        <v>375</v>
      </c>
      <c r="J129" s="56" t="s">
        <v>374</v>
      </c>
      <c r="K129" s="85">
        <v>0.544</v>
      </c>
      <c r="L129" s="79" t="s">
        <v>566</v>
      </c>
      <c r="M129" s="62">
        <v>0.672</v>
      </c>
      <c r="N129" s="56" t="s">
        <v>374</v>
      </c>
      <c r="O129" s="40" t="s">
        <v>632</v>
      </c>
      <c r="P129" s="42" t="s">
        <v>373</v>
      </c>
      <c r="Q129" s="42" t="s">
        <v>34</v>
      </c>
      <c r="R129" s="37" t="s">
        <v>370</v>
      </c>
      <c r="S129" s="37" t="s">
        <v>371</v>
      </c>
      <c r="T129" s="42" t="s">
        <v>32</v>
      </c>
      <c r="U129" s="21" t="s">
        <v>530</v>
      </c>
      <c r="V129" s="21" t="s">
        <v>530</v>
      </c>
    </row>
    <row r="130" spans="1:22" ht="67.5" customHeight="1">
      <c r="A130" s="87"/>
      <c r="B130" s="87"/>
      <c r="C130" s="90"/>
      <c r="D130" s="87"/>
      <c r="E130" s="90"/>
      <c r="F130" s="83"/>
      <c r="G130" s="83"/>
      <c r="H130" s="83"/>
      <c r="I130" s="83"/>
      <c r="J130" s="57"/>
      <c r="K130" s="57"/>
      <c r="L130" s="80"/>
      <c r="M130" s="63"/>
      <c r="N130" s="57"/>
      <c r="O130" s="43"/>
      <c r="P130" s="43"/>
      <c r="Q130" s="43"/>
      <c r="R130" s="37" t="s">
        <v>36</v>
      </c>
      <c r="S130" s="37" t="s">
        <v>35</v>
      </c>
      <c r="T130" s="43"/>
      <c r="U130" s="21" t="s">
        <v>530</v>
      </c>
      <c r="V130" s="21" t="s">
        <v>530</v>
      </c>
    </row>
    <row r="131" spans="1:22" ht="91.5" customHeight="1">
      <c r="A131" s="88"/>
      <c r="B131" s="88"/>
      <c r="C131" s="91"/>
      <c r="D131" s="88"/>
      <c r="E131" s="91"/>
      <c r="F131" s="84"/>
      <c r="G131" s="84"/>
      <c r="H131" s="84"/>
      <c r="I131" s="84"/>
      <c r="J131" s="58"/>
      <c r="K131" s="58"/>
      <c r="L131" s="81"/>
      <c r="M131" s="64"/>
      <c r="N131" s="58"/>
      <c r="O131" s="44"/>
      <c r="P131" s="44"/>
      <c r="Q131" s="44"/>
      <c r="R131" s="37" t="s">
        <v>37</v>
      </c>
      <c r="S131" s="37" t="s">
        <v>372</v>
      </c>
      <c r="T131" s="44"/>
      <c r="U131" s="21">
        <v>37200000</v>
      </c>
      <c r="V131" s="20" t="s">
        <v>386</v>
      </c>
    </row>
    <row r="132" spans="1:22" ht="15.75" customHeight="1">
      <c r="A132" s="16"/>
      <c r="B132" s="16"/>
      <c r="C132" s="16"/>
      <c r="D132" s="16"/>
      <c r="E132" s="16"/>
      <c r="F132" s="16"/>
      <c r="G132" s="16"/>
      <c r="H132" s="16"/>
      <c r="I132" s="16"/>
      <c r="J132" s="16"/>
      <c r="K132" s="16"/>
      <c r="L132" s="17"/>
      <c r="M132" s="16"/>
      <c r="N132" s="16"/>
      <c r="O132" s="16"/>
      <c r="P132" s="16"/>
      <c r="Q132" s="16"/>
      <c r="R132" s="16"/>
      <c r="S132" s="16"/>
      <c r="T132" s="16"/>
      <c r="U132" s="18"/>
      <c r="V132" s="16"/>
    </row>
    <row r="133" spans="1:22" ht="13.5" customHeight="1">
      <c r="A133" s="13"/>
      <c r="B133" s="13"/>
      <c r="C133" s="13"/>
      <c r="D133" s="13"/>
      <c r="E133" s="13"/>
      <c r="F133" s="13"/>
      <c r="G133" s="13"/>
      <c r="H133" s="13"/>
      <c r="I133" s="13"/>
      <c r="J133" s="13"/>
      <c r="K133" s="13"/>
      <c r="L133" s="14"/>
      <c r="M133" s="13"/>
      <c r="N133" s="13"/>
      <c r="O133" s="35"/>
      <c r="P133" s="36"/>
      <c r="Q133" s="36"/>
      <c r="R133" s="36"/>
      <c r="S133" s="36"/>
      <c r="T133" s="36"/>
      <c r="U133" s="36"/>
      <c r="V133" s="36"/>
    </row>
    <row r="134" spans="1:22" ht="57.75" customHeight="1">
      <c r="A134" s="72" t="s">
        <v>297</v>
      </c>
      <c r="B134" s="72" t="s">
        <v>298</v>
      </c>
      <c r="C134" s="69" t="s">
        <v>388</v>
      </c>
      <c r="D134" s="72" t="s">
        <v>299</v>
      </c>
      <c r="E134" s="69" t="s">
        <v>418</v>
      </c>
      <c r="F134" s="78" t="s">
        <v>12</v>
      </c>
      <c r="G134" s="78" t="s">
        <v>14</v>
      </c>
      <c r="H134" s="78" t="s">
        <v>13</v>
      </c>
      <c r="I134" s="78" t="s">
        <v>203</v>
      </c>
      <c r="J134" s="50" t="s">
        <v>643</v>
      </c>
      <c r="K134" s="49">
        <v>0.4</v>
      </c>
      <c r="L134" s="66" t="s">
        <v>533</v>
      </c>
      <c r="M134" s="59">
        <f>+AVERAGE(N134:N149)</f>
        <v>0.562</v>
      </c>
      <c r="N134" s="59">
        <v>0.55</v>
      </c>
      <c r="O134" s="20" t="s">
        <v>633</v>
      </c>
      <c r="P134" s="48" t="s">
        <v>341</v>
      </c>
      <c r="Q134" s="48" t="s">
        <v>319</v>
      </c>
      <c r="R134" s="20" t="s">
        <v>320</v>
      </c>
      <c r="S134" s="20" t="s">
        <v>321</v>
      </c>
      <c r="T134" s="48" t="s">
        <v>361</v>
      </c>
      <c r="U134" s="21" t="s">
        <v>530</v>
      </c>
      <c r="V134" s="21" t="s">
        <v>530</v>
      </c>
    </row>
    <row r="135" spans="1:22" ht="64.5" customHeight="1">
      <c r="A135" s="72"/>
      <c r="B135" s="72"/>
      <c r="C135" s="72"/>
      <c r="D135" s="72"/>
      <c r="E135" s="72"/>
      <c r="F135" s="78"/>
      <c r="G135" s="78"/>
      <c r="H135" s="78"/>
      <c r="I135" s="78"/>
      <c r="J135" s="50"/>
      <c r="K135" s="50"/>
      <c r="L135" s="66"/>
      <c r="M135" s="60"/>
      <c r="N135" s="60"/>
      <c r="O135" s="20" t="s">
        <v>634</v>
      </c>
      <c r="P135" s="48"/>
      <c r="Q135" s="48"/>
      <c r="R135" s="20" t="s">
        <v>322</v>
      </c>
      <c r="S135" s="20" t="s">
        <v>323</v>
      </c>
      <c r="T135" s="48"/>
      <c r="U135" s="21" t="s">
        <v>530</v>
      </c>
      <c r="V135" s="21" t="s">
        <v>530</v>
      </c>
    </row>
    <row r="136" spans="1:22" ht="93.75" customHeight="1">
      <c r="A136" s="72"/>
      <c r="B136" s="72"/>
      <c r="C136" s="72"/>
      <c r="D136" s="72"/>
      <c r="E136" s="72"/>
      <c r="F136" s="78"/>
      <c r="G136" s="78"/>
      <c r="H136" s="78"/>
      <c r="I136" s="78"/>
      <c r="J136" s="50"/>
      <c r="K136" s="50"/>
      <c r="L136" s="66"/>
      <c r="M136" s="60"/>
      <c r="N136" s="61"/>
      <c r="O136" s="20" t="s">
        <v>636</v>
      </c>
      <c r="P136" s="48"/>
      <c r="Q136" s="48"/>
      <c r="R136" s="20" t="s">
        <v>324</v>
      </c>
      <c r="S136" s="20" t="s">
        <v>202</v>
      </c>
      <c r="T136" s="48"/>
      <c r="U136" s="21" t="s">
        <v>530</v>
      </c>
      <c r="V136" s="21" t="s">
        <v>530</v>
      </c>
    </row>
    <row r="137" spans="1:22" ht="38.25" customHeight="1">
      <c r="A137" s="72"/>
      <c r="B137" s="72"/>
      <c r="C137" s="72"/>
      <c r="D137" s="72"/>
      <c r="E137" s="72"/>
      <c r="F137" s="78"/>
      <c r="G137" s="78"/>
      <c r="H137" s="78"/>
      <c r="I137" s="78" t="s">
        <v>392</v>
      </c>
      <c r="J137" s="50" t="s">
        <v>639</v>
      </c>
      <c r="K137" s="49">
        <v>0.06</v>
      </c>
      <c r="L137" s="66" t="s">
        <v>534</v>
      </c>
      <c r="M137" s="60"/>
      <c r="N137" s="49">
        <v>0.26</v>
      </c>
      <c r="O137" s="48" t="s">
        <v>637</v>
      </c>
      <c r="P137" s="48" t="s">
        <v>342</v>
      </c>
      <c r="Q137" s="48" t="s">
        <v>686</v>
      </c>
      <c r="R137" s="20" t="s">
        <v>328</v>
      </c>
      <c r="S137" s="20" t="s">
        <v>325</v>
      </c>
      <c r="T137" s="48" t="s">
        <v>362</v>
      </c>
      <c r="U137" s="21" t="s">
        <v>530</v>
      </c>
      <c r="V137" s="21" t="s">
        <v>530</v>
      </c>
    </row>
    <row r="138" spans="1:22" ht="24">
      <c r="A138" s="72"/>
      <c r="B138" s="72"/>
      <c r="C138" s="72"/>
      <c r="D138" s="72"/>
      <c r="E138" s="72"/>
      <c r="F138" s="78"/>
      <c r="G138" s="78"/>
      <c r="H138" s="78"/>
      <c r="I138" s="78"/>
      <c r="J138" s="50"/>
      <c r="K138" s="50"/>
      <c r="L138" s="66"/>
      <c r="M138" s="60"/>
      <c r="N138" s="50"/>
      <c r="O138" s="48"/>
      <c r="P138" s="48"/>
      <c r="Q138" s="48"/>
      <c r="R138" s="20" t="s">
        <v>329</v>
      </c>
      <c r="S138" s="20" t="s">
        <v>326</v>
      </c>
      <c r="T138" s="48"/>
      <c r="U138" s="21" t="s">
        <v>530</v>
      </c>
      <c r="V138" s="21" t="s">
        <v>530</v>
      </c>
    </row>
    <row r="139" spans="1:22" ht="36">
      <c r="A139" s="72"/>
      <c r="B139" s="72"/>
      <c r="C139" s="72"/>
      <c r="D139" s="72"/>
      <c r="E139" s="72"/>
      <c r="F139" s="78"/>
      <c r="G139" s="78"/>
      <c r="H139" s="78"/>
      <c r="I139" s="78"/>
      <c r="J139" s="50"/>
      <c r="K139" s="50"/>
      <c r="L139" s="66"/>
      <c r="M139" s="60"/>
      <c r="N139" s="50"/>
      <c r="O139" s="48"/>
      <c r="P139" s="48"/>
      <c r="Q139" s="48"/>
      <c r="R139" s="20" t="s">
        <v>330</v>
      </c>
      <c r="S139" s="20" t="s">
        <v>327</v>
      </c>
      <c r="T139" s="48"/>
      <c r="U139" s="21" t="s">
        <v>530</v>
      </c>
      <c r="V139" s="21" t="s">
        <v>530</v>
      </c>
    </row>
    <row r="140" spans="1:22" s="3" customFormat="1" ht="51" customHeight="1">
      <c r="A140" s="72"/>
      <c r="B140" s="72"/>
      <c r="C140" s="72"/>
      <c r="D140" s="72"/>
      <c r="E140" s="72"/>
      <c r="F140" s="78"/>
      <c r="G140" s="78"/>
      <c r="H140" s="78"/>
      <c r="I140" s="78" t="s">
        <v>204</v>
      </c>
      <c r="J140" s="50" t="s">
        <v>640</v>
      </c>
      <c r="K140" s="49">
        <v>0.17</v>
      </c>
      <c r="L140" s="66" t="s">
        <v>535</v>
      </c>
      <c r="M140" s="60"/>
      <c r="N140" s="49">
        <v>0.66</v>
      </c>
      <c r="O140" s="48" t="s">
        <v>687</v>
      </c>
      <c r="P140" s="48" t="s">
        <v>345</v>
      </c>
      <c r="Q140" s="48" t="s">
        <v>192</v>
      </c>
      <c r="R140" s="38" t="s">
        <v>335</v>
      </c>
      <c r="S140" s="20" t="s">
        <v>334</v>
      </c>
      <c r="T140" s="48" t="s">
        <v>362</v>
      </c>
      <c r="U140" s="21" t="s">
        <v>530</v>
      </c>
      <c r="V140" s="21" t="s">
        <v>530</v>
      </c>
    </row>
    <row r="141" spans="1:22" s="3" customFormat="1" ht="36">
      <c r="A141" s="72"/>
      <c r="B141" s="72"/>
      <c r="C141" s="72"/>
      <c r="D141" s="72"/>
      <c r="E141" s="72"/>
      <c r="F141" s="78"/>
      <c r="G141" s="78"/>
      <c r="H141" s="78"/>
      <c r="I141" s="78"/>
      <c r="J141" s="50"/>
      <c r="K141" s="50"/>
      <c r="L141" s="66"/>
      <c r="M141" s="60"/>
      <c r="N141" s="50"/>
      <c r="O141" s="48"/>
      <c r="P141" s="48"/>
      <c r="Q141" s="48"/>
      <c r="R141" s="20" t="s">
        <v>336</v>
      </c>
      <c r="S141" s="20" t="s">
        <v>313</v>
      </c>
      <c r="T141" s="48"/>
      <c r="U141" s="21" t="s">
        <v>530</v>
      </c>
      <c r="V141" s="21" t="s">
        <v>530</v>
      </c>
    </row>
    <row r="142" spans="1:22" s="3" customFormat="1" ht="25.5" customHeight="1">
      <c r="A142" s="72"/>
      <c r="B142" s="72"/>
      <c r="C142" s="72"/>
      <c r="D142" s="72"/>
      <c r="E142" s="72"/>
      <c r="F142" s="78"/>
      <c r="G142" s="78"/>
      <c r="H142" s="78"/>
      <c r="I142" s="78" t="s">
        <v>393</v>
      </c>
      <c r="J142" s="50" t="s">
        <v>641</v>
      </c>
      <c r="K142" s="49">
        <v>0.3</v>
      </c>
      <c r="L142" s="66" t="s">
        <v>531</v>
      </c>
      <c r="M142" s="60"/>
      <c r="N142" s="49">
        <v>0.53</v>
      </c>
      <c r="O142" s="48" t="s">
        <v>635</v>
      </c>
      <c r="P142" s="48" t="s">
        <v>343</v>
      </c>
      <c r="Q142" s="48" t="s">
        <v>318</v>
      </c>
      <c r="R142" s="20" t="s">
        <v>314</v>
      </c>
      <c r="S142" s="20" t="s">
        <v>364</v>
      </c>
      <c r="T142" s="48" t="s">
        <v>363</v>
      </c>
      <c r="U142" s="21" t="s">
        <v>530</v>
      </c>
      <c r="V142" s="21" t="s">
        <v>530</v>
      </c>
    </row>
    <row r="143" spans="1:22" s="3" customFormat="1" ht="24">
      <c r="A143" s="72"/>
      <c r="B143" s="72"/>
      <c r="C143" s="72"/>
      <c r="D143" s="72"/>
      <c r="E143" s="72"/>
      <c r="F143" s="78"/>
      <c r="G143" s="78"/>
      <c r="H143" s="78"/>
      <c r="I143" s="78"/>
      <c r="J143" s="50"/>
      <c r="K143" s="50"/>
      <c r="L143" s="66"/>
      <c r="M143" s="60"/>
      <c r="N143" s="50"/>
      <c r="O143" s="48"/>
      <c r="P143" s="48"/>
      <c r="Q143" s="48"/>
      <c r="R143" s="20" t="s">
        <v>365</v>
      </c>
      <c r="S143" s="20" t="s">
        <v>366</v>
      </c>
      <c r="T143" s="48"/>
      <c r="U143" s="21" t="s">
        <v>530</v>
      </c>
      <c r="V143" s="21" t="s">
        <v>530</v>
      </c>
    </row>
    <row r="144" spans="1:22" s="3" customFormat="1" ht="24">
      <c r="A144" s="72"/>
      <c r="B144" s="72"/>
      <c r="C144" s="72"/>
      <c r="D144" s="72"/>
      <c r="E144" s="72"/>
      <c r="F144" s="78"/>
      <c r="G144" s="78"/>
      <c r="H144" s="78"/>
      <c r="I144" s="78"/>
      <c r="J144" s="50"/>
      <c r="K144" s="50"/>
      <c r="L144" s="66"/>
      <c r="M144" s="60"/>
      <c r="N144" s="50"/>
      <c r="O144" s="48"/>
      <c r="P144" s="48"/>
      <c r="Q144" s="48"/>
      <c r="R144" s="20" t="s">
        <v>333</v>
      </c>
      <c r="S144" s="20" t="s">
        <v>367</v>
      </c>
      <c r="T144" s="48"/>
      <c r="U144" s="21" t="s">
        <v>530</v>
      </c>
      <c r="V144" s="21" t="s">
        <v>530</v>
      </c>
    </row>
    <row r="145" spans="1:22" s="3" customFormat="1" ht="24">
      <c r="A145" s="72"/>
      <c r="B145" s="72"/>
      <c r="C145" s="72"/>
      <c r="D145" s="72"/>
      <c r="E145" s="72"/>
      <c r="F145" s="78"/>
      <c r="G145" s="78"/>
      <c r="H145" s="78"/>
      <c r="I145" s="78"/>
      <c r="J145" s="50"/>
      <c r="K145" s="50"/>
      <c r="L145" s="66"/>
      <c r="M145" s="60"/>
      <c r="N145" s="50"/>
      <c r="O145" s="48"/>
      <c r="P145" s="48"/>
      <c r="Q145" s="48"/>
      <c r="R145" s="20" t="s">
        <v>369</v>
      </c>
      <c r="S145" s="20" t="s">
        <v>368</v>
      </c>
      <c r="T145" s="48"/>
      <c r="U145" s="21" t="s">
        <v>530</v>
      </c>
      <c r="V145" s="21" t="s">
        <v>530</v>
      </c>
    </row>
    <row r="146" spans="1:22" s="3" customFormat="1" ht="24">
      <c r="A146" s="72"/>
      <c r="B146" s="72"/>
      <c r="C146" s="72"/>
      <c r="D146" s="72"/>
      <c r="E146" s="72"/>
      <c r="F146" s="78"/>
      <c r="G146" s="78"/>
      <c r="H146" s="78"/>
      <c r="I146" s="78"/>
      <c r="J146" s="50"/>
      <c r="K146" s="50"/>
      <c r="L146" s="66"/>
      <c r="M146" s="60"/>
      <c r="N146" s="50"/>
      <c r="O146" s="48"/>
      <c r="P146" s="48"/>
      <c r="Q146" s="48"/>
      <c r="R146" s="20" t="s">
        <v>331</v>
      </c>
      <c r="S146" s="20" t="s">
        <v>332</v>
      </c>
      <c r="T146" s="48"/>
      <c r="U146" s="21" t="s">
        <v>530</v>
      </c>
      <c r="V146" s="21" t="s">
        <v>530</v>
      </c>
    </row>
    <row r="147" spans="1:22" ht="39" customHeight="1">
      <c r="A147" s="72"/>
      <c r="B147" s="72"/>
      <c r="C147" s="72"/>
      <c r="D147" s="72"/>
      <c r="E147" s="72"/>
      <c r="F147" s="78"/>
      <c r="G147" s="78"/>
      <c r="H147" s="78"/>
      <c r="I147" s="78" t="s">
        <v>394</v>
      </c>
      <c r="J147" s="50" t="s">
        <v>642</v>
      </c>
      <c r="K147" s="49">
        <v>0.64</v>
      </c>
      <c r="L147" s="66" t="s">
        <v>532</v>
      </c>
      <c r="M147" s="60"/>
      <c r="N147" s="49">
        <v>0.81</v>
      </c>
      <c r="O147" s="48" t="s">
        <v>638</v>
      </c>
      <c r="P147" s="48" t="s">
        <v>344</v>
      </c>
      <c r="Q147" s="48" t="s">
        <v>15</v>
      </c>
      <c r="R147" s="48" t="s">
        <v>338</v>
      </c>
      <c r="S147" s="48" t="s">
        <v>337</v>
      </c>
      <c r="T147" s="48" t="s">
        <v>529</v>
      </c>
      <c r="U147" s="21">
        <v>30000000</v>
      </c>
      <c r="V147" s="20" t="s">
        <v>386</v>
      </c>
    </row>
    <row r="148" spans="1:22" ht="26.25" customHeight="1">
      <c r="A148" s="72"/>
      <c r="B148" s="72"/>
      <c r="C148" s="72"/>
      <c r="D148" s="72"/>
      <c r="E148" s="72"/>
      <c r="F148" s="78"/>
      <c r="G148" s="78"/>
      <c r="H148" s="78"/>
      <c r="I148" s="78"/>
      <c r="J148" s="50"/>
      <c r="K148" s="50"/>
      <c r="L148" s="66"/>
      <c r="M148" s="60"/>
      <c r="N148" s="50"/>
      <c r="O148" s="48"/>
      <c r="P148" s="48"/>
      <c r="Q148" s="48"/>
      <c r="R148" s="48"/>
      <c r="S148" s="48"/>
      <c r="T148" s="48"/>
      <c r="U148" s="21">
        <v>45000000</v>
      </c>
      <c r="V148" s="20" t="s">
        <v>386</v>
      </c>
    </row>
    <row r="149" spans="1:22" ht="24">
      <c r="A149" s="72"/>
      <c r="B149" s="72"/>
      <c r="C149" s="72"/>
      <c r="D149" s="72"/>
      <c r="E149" s="72"/>
      <c r="F149" s="78"/>
      <c r="G149" s="78"/>
      <c r="H149" s="78"/>
      <c r="I149" s="78"/>
      <c r="J149" s="50"/>
      <c r="K149" s="50"/>
      <c r="L149" s="66"/>
      <c r="M149" s="61"/>
      <c r="N149" s="50"/>
      <c r="O149" s="48"/>
      <c r="P149" s="48"/>
      <c r="Q149" s="48"/>
      <c r="R149" s="20" t="s">
        <v>340</v>
      </c>
      <c r="S149" s="20" t="s">
        <v>339</v>
      </c>
      <c r="T149" s="48"/>
      <c r="U149" s="21" t="s">
        <v>530</v>
      </c>
      <c r="V149" s="21" t="s">
        <v>530</v>
      </c>
    </row>
    <row r="150" spans="1:22" ht="8.25" customHeight="1">
      <c r="A150" s="16"/>
      <c r="B150" s="16"/>
      <c r="C150" s="16"/>
      <c r="D150" s="16"/>
      <c r="E150" s="16"/>
      <c r="F150" s="16"/>
      <c r="G150" s="16"/>
      <c r="H150" s="16"/>
      <c r="I150" s="16"/>
      <c r="J150" s="16"/>
      <c r="K150" s="16"/>
      <c r="L150" s="17"/>
      <c r="M150" s="16"/>
      <c r="N150" s="16"/>
      <c r="O150" s="16"/>
      <c r="P150" s="16"/>
      <c r="Q150" s="16"/>
      <c r="R150" s="16"/>
      <c r="S150" s="16"/>
      <c r="T150" s="16"/>
      <c r="U150" s="16"/>
      <c r="V150" s="16"/>
    </row>
    <row r="151" spans="1:22" ht="10.5" customHeight="1">
      <c r="A151" s="13"/>
      <c r="B151" s="13"/>
      <c r="C151" s="13"/>
      <c r="D151" s="13"/>
      <c r="E151" s="13"/>
      <c r="F151" s="13"/>
      <c r="G151" s="13"/>
      <c r="H151" s="13"/>
      <c r="I151" s="13"/>
      <c r="J151" s="13"/>
      <c r="K151" s="13"/>
      <c r="L151" s="14"/>
      <c r="M151" s="13"/>
      <c r="N151" s="13"/>
      <c r="O151" s="35"/>
      <c r="P151" s="36"/>
      <c r="Q151" s="36"/>
      <c r="R151" s="36"/>
      <c r="S151" s="36"/>
      <c r="T151" s="36"/>
      <c r="U151" s="36"/>
      <c r="V151" s="36"/>
    </row>
    <row r="152" spans="1:22" ht="24">
      <c r="A152" s="69" t="s">
        <v>650</v>
      </c>
      <c r="B152" s="69" t="s">
        <v>298</v>
      </c>
      <c r="C152" s="70" t="s">
        <v>389</v>
      </c>
      <c r="D152" s="69" t="s">
        <v>299</v>
      </c>
      <c r="E152" s="70" t="s">
        <v>419</v>
      </c>
      <c r="F152" s="75" t="s">
        <v>16</v>
      </c>
      <c r="G152" s="75" t="s">
        <v>17</v>
      </c>
      <c r="H152" s="75" t="s">
        <v>2</v>
      </c>
      <c r="I152" s="75" t="s">
        <v>396</v>
      </c>
      <c r="J152" s="50" t="s">
        <v>668</v>
      </c>
      <c r="K152" s="49">
        <v>0.14</v>
      </c>
      <c r="L152" s="66" t="s">
        <v>555</v>
      </c>
      <c r="M152" s="59">
        <f>+AVERAGE(N152:N170)</f>
        <v>0.6742857142857143</v>
      </c>
      <c r="N152" s="49">
        <v>0.67</v>
      </c>
      <c r="O152" s="48" t="s">
        <v>645</v>
      </c>
      <c r="P152" s="48" t="s">
        <v>26</v>
      </c>
      <c r="Q152" s="48" t="s">
        <v>19</v>
      </c>
      <c r="R152" s="20" t="s">
        <v>302</v>
      </c>
      <c r="S152" s="20" t="s">
        <v>376</v>
      </c>
      <c r="T152" s="48" t="s">
        <v>18</v>
      </c>
      <c r="U152" s="39" t="s">
        <v>530</v>
      </c>
      <c r="V152" s="39" t="s">
        <v>530</v>
      </c>
    </row>
    <row r="153" spans="1:22" ht="48">
      <c r="A153" s="69"/>
      <c r="B153" s="69"/>
      <c r="C153" s="71"/>
      <c r="D153" s="69"/>
      <c r="E153" s="70"/>
      <c r="F153" s="75"/>
      <c r="G153" s="75"/>
      <c r="H153" s="75"/>
      <c r="I153" s="75"/>
      <c r="J153" s="50"/>
      <c r="K153" s="50"/>
      <c r="L153" s="66"/>
      <c r="M153" s="60"/>
      <c r="N153" s="50"/>
      <c r="O153" s="48"/>
      <c r="P153" s="48"/>
      <c r="Q153" s="48"/>
      <c r="R153" s="20" t="s">
        <v>303</v>
      </c>
      <c r="S153" s="20" t="s">
        <v>285</v>
      </c>
      <c r="T153" s="48"/>
      <c r="U153" s="39" t="s">
        <v>530</v>
      </c>
      <c r="V153" s="39" t="s">
        <v>530</v>
      </c>
    </row>
    <row r="154" spans="1:22" ht="15">
      <c r="A154" s="69"/>
      <c r="B154" s="69"/>
      <c r="C154" s="71"/>
      <c r="D154" s="69"/>
      <c r="E154" s="70"/>
      <c r="F154" s="75"/>
      <c r="G154" s="75"/>
      <c r="H154" s="75"/>
      <c r="I154" s="75" t="s">
        <v>397</v>
      </c>
      <c r="J154" s="50" t="s">
        <v>346</v>
      </c>
      <c r="K154" s="49">
        <v>0.31</v>
      </c>
      <c r="L154" s="66" t="s">
        <v>536</v>
      </c>
      <c r="M154" s="60"/>
      <c r="N154" s="49">
        <v>0.63</v>
      </c>
      <c r="O154" s="48" t="s">
        <v>646</v>
      </c>
      <c r="P154" s="48" t="s">
        <v>207</v>
      </c>
      <c r="Q154" s="48" t="s">
        <v>210</v>
      </c>
      <c r="R154" s="48" t="s">
        <v>310</v>
      </c>
      <c r="S154" s="20" t="s">
        <v>286</v>
      </c>
      <c r="T154" s="48"/>
      <c r="U154" s="39" t="s">
        <v>530</v>
      </c>
      <c r="V154" s="39" t="s">
        <v>530</v>
      </c>
    </row>
    <row r="155" spans="1:22" ht="15">
      <c r="A155" s="69"/>
      <c r="B155" s="69"/>
      <c r="C155" s="71"/>
      <c r="D155" s="69"/>
      <c r="E155" s="70"/>
      <c r="F155" s="75"/>
      <c r="G155" s="75"/>
      <c r="H155" s="75"/>
      <c r="I155" s="75"/>
      <c r="J155" s="50"/>
      <c r="K155" s="50"/>
      <c r="L155" s="66"/>
      <c r="M155" s="60"/>
      <c r="N155" s="50"/>
      <c r="O155" s="48"/>
      <c r="P155" s="48"/>
      <c r="Q155" s="48"/>
      <c r="R155" s="48"/>
      <c r="S155" s="20" t="s">
        <v>287</v>
      </c>
      <c r="T155" s="48"/>
      <c r="U155" s="39" t="s">
        <v>530</v>
      </c>
      <c r="V155" s="39" t="s">
        <v>530</v>
      </c>
    </row>
    <row r="156" spans="1:22" ht="15">
      <c r="A156" s="69"/>
      <c r="B156" s="69"/>
      <c r="C156" s="71"/>
      <c r="D156" s="69"/>
      <c r="E156" s="70"/>
      <c r="F156" s="75"/>
      <c r="G156" s="75"/>
      <c r="H156" s="75"/>
      <c r="I156" s="75" t="s">
        <v>398</v>
      </c>
      <c r="J156" s="50" t="s">
        <v>347</v>
      </c>
      <c r="K156" s="49">
        <v>0.5</v>
      </c>
      <c r="L156" s="66" t="s">
        <v>537</v>
      </c>
      <c r="M156" s="60"/>
      <c r="N156" s="49">
        <v>0.87</v>
      </c>
      <c r="O156" s="48" t="s">
        <v>647</v>
      </c>
      <c r="P156" s="48" t="s">
        <v>208</v>
      </c>
      <c r="Q156" s="48" t="s">
        <v>211</v>
      </c>
      <c r="R156" s="48" t="s">
        <v>311</v>
      </c>
      <c r="S156" s="20" t="s">
        <v>288</v>
      </c>
      <c r="T156" s="48"/>
      <c r="U156" s="39" t="s">
        <v>530</v>
      </c>
      <c r="V156" s="39" t="s">
        <v>530</v>
      </c>
    </row>
    <row r="157" spans="1:22" ht="15">
      <c r="A157" s="69"/>
      <c r="B157" s="69"/>
      <c r="C157" s="71"/>
      <c r="D157" s="69"/>
      <c r="E157" s="70"/>
      <c r="F157" s="75"/>
      <c r="G157" s="75"/>
      <c r="H157" s="75"/>
      <c r="I157" s="75"/>
      <c r="J157" s="50"/>
      <c r="K157" s="50"/>
      <c r="L157" s="66"/>
      <c r="M157" s="60"/>
      <c r="N157" s="50"/>
      <c r="O157" s="48"/>
      <c r="P157" s="48"/>
      <c r="Q157" s="48"/>
      <c r="R157" s="48"/>
      <c r="S157" s="20" t="s">
        <v>289</v>
      </c>
      <c r="T157" s="48"/>
      <c r="U157" s="39" t="s">
        <v>530</v>
      </c>
      <c r="V157" s="39" t="s">
        <v>530</v>
      </c>
    </row>
    <row r="158" spans="1:22" ht="22.5" customHeight="1">
      <c r="A158" s="69"/>
      <c r="B158" s="69"/>
      <c r="C158" s="71"/>
      <c r="D158" s="69"/>
      <c r="E158" s="70"/>
      <c r="F158" s="75"/>
      <c r="G158" s="75"/>
      <c r="H158" s="75"/>
      <c r="I158" s="75" t="s">
        <v>399</v>
      </c>
      <c r="J158" s="50" t="s">
        <v>348</v>
      </c>
      <c r="K158" s="49">
        <v>0.41</v>
      </c>
      <c r="L158" s="66" t="s">
        <v>538</v>
      </c>
      <c r="M158" s="60"/>
      <c r="N158" s="49">
        <v>0.6</v>
      </c>
      <c r="O158" s="48" t="s">
        <v>648</v>
      </c>
      <c r="P158" s="48" t="s">
        <v>209</v>
      </c>
      <c r="Q158" s="48" t="s">
        <v>212</v>
      </c>
      <c r="R158" s="48" t="s">
        <v>312</v>
      </c>
      <c r="S158" s="20" t="s">
        <v>290</v>
      </c>
      <c r="T158" s="48"/>
      <c r="U158" s="39" t="s">
        <v>530</v>
      </c>
      <c r="V158" s="39" t="s">
        <v>530</v>
      </c>
    </row>
    <row r="159" spans="1:22" ht="24">
      <c r="A159" s="69"/>
      <c r="B159" s="69"/>
      <c r="C159" s="71"/>
      <c r="D159" s="69"/>
      <c r="E159" s="70"/>
      <c r="F159" s="75"/>
      <c r="G159" s="75"/>
      <c r="H159" s="75"/>
      <c r="I159" s="75"/>
      <c r="J159" s="50"/>
      <c r="K159" s="50"/>
      <c r="L159" s="66"/>
      <c r="M159" s="60"/>
      <c r="N159" s="50"/>
      <c r="O159" s="48"/>
      <c r="P159" s="48"/>
      <c r="Q159" s="48"/>
      <c r="R159" s="48"/>
      <c r="S159" s="20" t="s">
        <v>291</v>
      </c>
      <c r="T159" s="48"/>
      <c r="U159" s="39" t="s">
        <v>530</v>
      </c>
      <c r="V159" s="39" t="s">
        <v>530</v>
      </c>
    </row>
    <row r="160" spans="1:22" ht="39" customHeight="1">
      <c r="A160" s="69"/>
      <c r="B160" s="69"/>
      <c r="C160" s="71"/>
      <c r="D160" s="69"/>
      <c r="E160" s="70"/>
      <c r="F160" s="75"/>
      <c r="G160" s="75"/>
      <c r="H160" s="75"/>
      <c r="I160" s="75" t="s">
        <v>454</v>
      </c>
      <c r="J160" s="50" t="s">
        <v>644</v>
      </c>
      <c r="K160" s="49">
        <v>0.63</v>
      </c>
      <c r="L160" s="66" t="s">
        <v>539</v>
      </c>
      <c r="M160" s="60"/>
      <c r="N160" s="49">
        <v>0.81</v>
      </c>
      <c r="O160" s="48" t="s">
        <v>652</v>
      </c>
      <c r="P160" s="48" t="s">
        <v>453</v>
      </c>
      <c r="Q160" s="48" t="s">
        <v>446</v>
      </c>
      <c r="R160" s="20" t="s">
        <v>450</v>
      </c>
      <c r="S160" s="20" t="s">
        <v>449</v>
      </c>
      <c r="T160" s="48"/>
      <c r="U160" s="39" t="s">
        <v>530</v>
      </c>
      <c r="V160" s="39" t="s">
        <v>530</v>
      </c>
    </row>
    <row r="161" spans="1:22" ht="36">
      <c r="A161" s="69"/>
      <c r="B161" s="69"/>
      <c r="C161" s="71"/>
      <c r="D161" s="69"/>
      <c r="E161" s="70"/>
      <c r="F161" s="75"/>
      <c r="G161" s="75"/>
      <c r="H161" s="75"/>
      <c r="I161" s="75"/>
      <c r="J161" s="50"/>
      <c r="K161" s="50"/>
      <c r="L161" s="66"/>
      <c r="M161" s="60"/>
      <c r="N161" s="50"/>
      <c r="O161" s="48"/>
      <c r="P161" s="48"/>
      <c r="Q161" s="48"/>
      <c r="R161" s="20" t="s">
        <v>451</v>
      </c>
      <c r="S161" s="20" t="s">
        <v>447</v>
      </c>
      <c r="T161" s="48"/>
      <c r="U161" s="39" t="s">
        <v>530</v>
      </c>
      <c r="V161" s="39" t="s">
        <v>530</v>
      </c>
    </row>
    <row r="162" spans="1:22" ht="36">
      <c r="A162" s="69"/>
      <c r="B162" s="69"/>
      <c r="C162" s="71"/>
      <c r="D162" s="69"/>
      <c r="E162" s="70"/>
      <c r="F162" s="75"/>
      <c r="G162" s="75"/>
      <c r="H162" s="75"/>
      <c r="I162" s="75"/>
      <c r="J162" s="50"/>
      <c r="K162" s="50"/>
      <c r="L162" s="66"/>
      <c r="M162" s="60"/>
      <c r="N162" s="50"/>
      <c r="O162" s="48"/>
      <c r="P162" s="48"/>
      <c r="Q162" s="48"/>
      <c r="R162" s="20" t="s">
        <v>452</v>
      </c>
      <c r="S162" s="20" t="s">
        <v>448</v>
      </c>
      <c r="T162" s="48"/>
      <c r="U162" s="39" t="s">
        <v>530</v>
      </c>
      <c r="V162" s="39" t="s">
        <v>530</v>
      </c>
    </row>
    <row r="163" spans="1:22" ht="24">
      <c r="A163" s="69"/>
      <c r="B163" s="69"/>
      <c r="C163" s="71"/>
      <c r="D163" s="69"/>
      <c r="E163" s="70"/>
      <c r="F163" s="75"/>
      <c r="G163" s="75"/>
      <c r="H163" s="75"/>
      <c r="I163" s="76" t="s">
        <v>400</v>
      </c>
      <c r="J163" s="54" t="s">
        <v>349</v>
      </c>
      <c r="K163" s="53">
        <v>0.46</v>
      </c>
      <c r="L163" s="77" t="s">
        <v>541</v>
      </c>
      <c r="M163" s="60"/>
      <c r="N163" s="53">
        <v>0.67</v>
      </c>
      <c r="O163" s="74" t="s">
        <v>649</v>
      </c>
      <c r="P163" s="74" t="s">
        <v>308</v>
      </c>
      <c r="Q163" s="74" t="s">
        <v>309</v>
      </c>
      <c r="R163" s="19" t="s">
        <v>304</v>
      </c>
      <c r="S163" s="19" t="s">
        <v>293</v>
      </c>
      <c r="T163" s="48"/>
      <c r="U163" s="39" t="s">
        <v>530</v>
      </c>
      <c r="V163" s="39" t="s">
        <v>530</v>
      </c>
    </row>
    <row r="164" spans="1:22" ht="24">
      <c r="A164" s="69"/>
      <c r="B164" s="69"/>
      <c r="C164" s="71"/>
      <c r="D164" s="69"/>
      <c r="E164" s="70"/>
      <c r="F164" s="75"/>
      <c r="G164" s="75"/>
      <c r="H164" s="75"/>
      <c r="I164" s="76"/>
      <c r="J164" s="54"/>
      <c r="K164" s="54"/>
      <c r="L164" s="77"/>
      <c r="M164" s="60"/>
      <c r="N164" s="54"/>
      <c r="O164" s="74"/>
      <c r="P164" s="74"/>
      <c r="Q164" s="74"/>
      <c r="R164" s="19" t="s">
        <v>305</v>
      </c>
      <c r="S164" s="19" t="s">
        <v>292</v>
      </c>
      <c r="T164" s="48"/>
      <c r="U164" s="39">
        <v>18000000</v>
      </c>
      <c r="V164" s="19" t="s">
        <v>386</v>
      </c>
    </row>
    <row r="165" spans="1:22" ht="24">
      <c r="A165" s="69"/>
      <c r="B165" s="69"/>
      <c r="C165" s="71"/>
      <c r="D165" s="69"/>
      <c r="E165" s="70"/>
      <c r="F165" s="75"/>
      <c r="G165" s="75"/>
      <c r="H165" s="75"/>
      <c r="I165" s="76"/>
      <c r="J165" s="54"/>
      <c r="K165" s="54"/>
      <c r="L165" s="77"/>
      <c r="M165" s="60"/>
      <c r="N165" s="54"/>
      <c r="O165" s="74"/>
      <c r="P165" s="74"/>
      <c r="Q165" s="74"/>
      <c r="R165" s="19" t="s">
        <v>306</v>
      </c>
      <c r="S165" s="19" t="s">
        <v>294</v>
      </c>
      <c r="T165" s="48"/>
      <c r="U165" s="39" t="s">
        <v>530</v>
      </c>
      <c r="V165" s="39" t="s">
        <v>530</v>
      </c>
    </row>
    <row r="166" spans="1:22" ht="24">
      <c r="A166" s="69"/>
      <c r="B166" s="69"/>
      <c r="C166" s="71"/>
      <c r="D166" s="69"/>
      <c r="E166" s="70"/>
      <c r="F166" s="75"/>
      <c r="G166" s="75"/>
      <c r="H166" s="75"/>
      <c r="I166" s="76"/>
      <c r="J166" s="54"/>
      <c r="K166" s="54"/>
      <c r="L166" s="77"/>
      <c r="M166" s="60"/>
      <c r="N166" s="54"/>
      <c r="O166" s="74"/>
      <c r="P166" s="74"/>
      <c r="Q166" s="74"/>
      <c r="R166" s="19" t="s">
        <v>307</v>
      </c>
      <c r="S166" s="19" t="s">
        <v>295</v>
      </c>
      <c r="T166" s="48"/>
      <c r="U166" s="39" t="s">
        <v>530</v>
      </c>
      <c r="V166" s="39" t="s">
        <v>530</v>
      </c>
    </row>
    <row r="167" spans="1:22" ht="24">
      <c r="A167" s="69"/>
      <c r="B167" s="69"/>
      <c r="C167" s="71"/>
      <c r="D167" s="69"/>
      <c r="E167" s="70"/>
      <c r="F167" s="75"/>
      <c r="G167" s="75"/>
      <c r="H167" s="75"/>
      <c r="I167" s="75" t="s">
        <v>395</v>
      </c>
      <c r="J167" s="50" t="s">
        <v>353</v>
      </c>
      <c r="K167" s="49">
        <v>0.34</v>
      </c>
      <c r="L167" s="66" t="s">
        <v>540</v>
      </c>
      <c r="M167" s="60"/>
      <c r="N167" s="49">
        <v>0.47</v>
      </c>
      <c r="O167" s="48" t="s">
        <v>651</v>
      </c>
      <c r="P167" s="48" t="s">
        <v>296</v>
      </c>
      <c r="Q167" s="74" t="s">
        <v>301</v>
      </c>
      <c r="R167" s="20" t="s">
        <v>350</v>
      </c>
      <c r="S167" s="20" t="s">
        <v>315</v>
      </c>
      <c r="T167" s="48"/>
      <c r="U167" s="39" t="s">
        <v>530</v>
      </c>
      <c r="V167" s="39" t="s">
        <v>530</v>
      </c>
    </row>
    <row r="168" spans="1:22" ht="15">
      <c r="A168" s="69"/>
      <c r="B168" s="69"/>
      <c r="C168" s="71"/>
      <c r="D168" s="69"/>
      <c r="E168" s="70"/>
      <c r="F168" s="75"/>
      <c r="G168" s="75"/>
      <c r="H168" s="75"/>
      <c r="I168" s="75"/>
      <c r="J168" s="50"/>
      <c r="K168" s="50"/>
      <c r="L168" s="66"/>
      <c r="M168" s="60"/>
      <c r="N168" s="50"/>
      <c r="O168" s="48"/>
      <c r="P168" s="48"/>
      <c r="Q168" s="74"/>
      <c r="R168" s="20" t="s">
        <v>351</v>
      </c>
      <c r="S168" s="20" t="s">
        <v>316</v>
      </c>
      <c r="T168" s="48"/>
      <c r="U168" s="39">
        <v>28000000</v>
      </c>
      <c r="V168" s="19" t="s">
        <v>386</v>
      </c>
    </row>
    <row r="169" spans="1:22" ht="36">
      <c r="A169" s="69"/>
      <c r="B169" s="69"/>
      <c r="C169" s="71"/>
      <c r="D169" s="69"/>
      <c r="E169" s="70"/>
      <c r="F169" s="75"/>
      <c r="G169" s="75"/>
      <c r="H169" s="75"/>
      <c r="I169" s="75"/>
      <c r="J169" s="50"/>
      <c r="K169" s="50"/>
      <c r="L169" s="66"/>
      <c r="M169" s="60"/>
      <c r="N169" s="50"/>
      <c r="O169" s="48"/>
      <c r="P169" s="48"/>
      <c r="Q169" s="74"/>
      <c r="R169" s="20" t="s">
        <v>352</v>
      </c>
      <c r="S169" s="20" t="s">
        <v>317</v>
      </c>
      <c r="T169" s="48"/>
      <c r="U169" s="39" t="s">
        <v>530</v>
      </c>
      <c r="V169" s="39" t="s">
        <v>530</v>
      </c>
    </row>
    <row r="170" spans="1:22" ht="24">
      <c r="A170" s="69"/>
      <c r="B170" s="69"/>
      <c r="C170" s="71"/>
      <c r="D170" s="69"/>
      <c r="E170" s="70"/>
      <c r="F170" s="75"/>
      <c r="G170" s="75"/>
      <c r="H170" s="75"/>
      <c r="I170" s="75"/>
      <c r="J170" s="50"/>
      <c r="K170" s="50"/>
      <c r="L170" s="66"/>
      <c r="M170" s="61"/>
      <c r="N170" s="50"/>
      <c r="O170" s="48"/>
      <c r="P170" s="48"/>
      <c r="Q170" s="74"/>
      <c r="R170" s="20" t="s">
        <v>480</v>
      </c>
      <c r="S170" s="20" t="s">
        <v>688</v>
      </c>
      <c r="T170" s="48"/>
      <c r="U170" s="39" t="s">
        <v>530</v>
      </c>
      <c r="V170" s="39" t="s">
        <v>530</v>
      </c>
    </row>
    <row r="171" spans="1:22" ht="15">
      <c r="A171" s="16"/>
      <c r="B171" s="16"/>
      <c r="C171" s="16"/>
      <c r="D171" s="16"/>
      <c r="E171" s="16"/>
      <c r="F171" s="16"/>
      <c r="G171" s="16"/>
      <c r="H171" s="16"/>
      <c r="I171" s="16"/>
      <c r="J171" s="16"/>
      <c r="K171" s="16"/>
      <c r="L171" s="17"/>
      <c r="M171" s="16"/>
      <c r="N171" s="16"/>
      <c r="O171" s="16"/>
      <c r="P171" s="16"/>
      <c r="Q171" s="16"/>
      <c r="R171" s="16"/>
      <c r="S171" s="16"/>
      <c r="T171" s="16"/>
      <c r="U171" s="18"/>
      <c r="V171" s="16"/>
    </row>
    <row r="172" spans="1:22" ht="15" customHeight="1">
      <c r="A172" s="13"/>
      <c r="B172" s="13"/>
      <c r="C172" s="13"/>
      <c r="D172" s="13"/>
      <c r="E172" s="13"/>
      <c r="F172" s="13"/>
      <c r="G172" s="13"/>
      <c r="H172" s="13"/>
      <c r="I172" s="13"/>
      <c r="J172" s="13"/>
      <c r="K172" s="13"/>
      <c r="L172" s="14"/>
      <c r="M172" s="13"/>
      <c r="N172" s="13"/>
      <c r="O172" s="35"/>
      <c r="P172" s="36"/>
      <c r="Q172" s="36"/>
      <c r="R172" s="36"/>
      <c r="S172" s="36"/>
      <c r="T172" s="36"/>
      <c r="U172" s="36"/>
      <c r="V172" s="36"/>
    </row>
    <row r="173" spans="1:22" ht="36">
      <c r="A173" s="72"/>
      <c r="B173" s="72" t="s">
        <v>298</v>
      </c>
      <c r="C173" s="70" t="s">
        <v>391</v>
      </c>
      <c r="D173" s="72" t="s">
        <v>299</v>
      </c>
      <c r="E173" s="70" t="s">
        <v>420</v>
      </c>
      <c r="F173" s="73" t="s">
        <v>20</v>
      </c>
      <c r="G173" s="73" t="s">
        <v>25</v>
      </c>
      <c r="H173" s="73" t="s">
        <v>28</v>
      </c>
      <c r="I173" s="73" t="s">
        <v>21</v>
      </c>
      <c r="J173" s="50" t="s">
        <v>354</v>
      </c>
      <c r="K173" s="49">
        <v>0.16</v>
      </c>
      <c r="L173" s="66" t="s">
        <v>542</v>
      </c>
      <c r="M173" s="59">
        <f>+AVERAGE(N173:N227)</f>
        <v>0.37875000000000003</v>
      </c>
      <c r="N173" s="49">
        <v>0.27</v>
      </c>
      <c r="O173" s="48" t="s">
        <v>654</v>
      </c>
      <c r="P173" s="48" t="s">
        <v>213</v>
      </c>
      <c r="Q173" s="48" t="s">
        <v>21</v>
      </c>
      <c r="R173" s="20" t="s">
        <v>237</v>
      </c>
      <c r="S173" s="20" t="s">
        <v>233</v>
      </c>
      <c r="T173" s="48" t="s">
        <v>186</v>
      </c>
      <c r="U173" s="21" t="s">
        <v>530</v>
      </c>
      <c r="V173" s="21" t="s">
        <v>530</v>
      </c>
    </row>
    <row r="174" spans="1:22" ht="24">
      <c r="A174" s="72"/>
      <c r="B174" s="72"/>
      <c r="C174" s="70"/>
      <c r="D174" s="72"/>
      <c r="E174" s="70"/>
      <c r="F174" s="73"/>
      <c r="G174" s="73"/>
      <c r="H174" s="73"/>
      <c r="I174" s="73"/>
      <c r="J174" s="50"/>
      <c r="K174" s="50"/>
      <c r="L174" s="66"/>
      <c r="M174" s="60"/>
      <c r="N174" s="50"/>
      <c r="O174" s="48"/>
      <c r="P174" s="48"/>
      <c r="Q174" s="48"/>
      <c r="R174" s="20" t="s">
        <v>238</v>
      </c>
      <c r="S174" s="20" t="s">
        <v>234</v>
      </c>
      <c r="T174" s="48"/>
      <c r="U174" s="21">
        <v>31500000</v>
      </c>
      <c r="V174" s="20" t="s">
        <v>386</v>
      </c>
    </row>
    <row r="175" spans="1:22" ht="24">
      <c r="A175" s="72"/>
      <c r="B175" s="72"/>
      <c r="C175" s="71"/>
      <c r="D175" s="72"/>
      <c r="E175" s="70"/>
      <c r="F175" s="73"/>
      <c r="G175" s="73"/>
      <c r="H175" s="73"/>
      <c r="I175" s="73"/>
      <c r="J175" s="50"/>
      <c r="K175" s="50"/>
      <c r="L175" s="66"/>
      <c r="M175" s="60"/>
      <c r="N175" s="50"/>
      <c r="O175" s="48"/>
      <c r="P175" s="48"/>
      <c r="Q175" s="48"/>
      <c r="R175" s="20" t="s">
        <v>464</v>
      </c>
      <c r="S175" s="20" t="s">
        <v>463</v>
      </c>
      <c r="T175" s="48"/>
      <c r="U175" s="21">
        <v>9000000</v>
      </c>
      <c r="V175" s="20" t="s">
        <v>401</v>
      </c>
    </row>
    <row r="176" spans="1:22" ht="15">
      <c r="A176" s="72"/>
      <c r="B176" s="72"/>
      <c r="C176" s="71"/>
      <c r="D176" s="72"/>
      <c r="E176" s="70"/>
      <c r="F176" s="73"/>
      <c r="G176" s="73"/>
      <c r="H176" s="73"/>
      <c r="I176" s="73"/>
      <c r="J176" s="50"/>
      <c r="K176" s="50"/>
      <c r="L176" s="66"/>
      <c r="M176" s="60"/>
      <c r="N176" s="50"/>
      <c r="O176" s="48"/>
      <c r="P176" s="48"/>
      <c r="Q176" s="48"/>
      <c r="R176" s="48" t="s">
        <v>239</v>
      </c>
      <c r="S176" s="48" t="s">
        <v>235</v>
      </c>
      <c r="T176" s="48" t="s">
        <v>387</v>
      </c>
      <c r="U176" s="21">
        <v>11900000</v>
      </c>
      <c r="V176" s="20" t="s">
        <v>386</v>
      </c>
    </row>
    <row r="177" spans="1:22" ht="15">
      <c r="A177" s="72"/>
      <c r="B177" s="72"/>
      <c r="C177" s="71"/>
      <c r="D177" s="72"/>
      <c r="E177" s="70"/>
      <c r="F177" s="73"/>
      <c r="G177" s="73"/>
      <c r="H177" s="73"/>
      <c r="I177" s="73"/>
      <c r="J177" s="50"/>
      <c r="K177" s="50"/>
      <c r="L177" s="66"/>
      <c r="M177" s="60"/>
      <c r="N177" s="50"/>
      <c r="O177" s="48"/>
      <c r="P177" s="48"/>
      <c r="Q177" s="48"/>
      <c r="R177" s="48"/>
      <c r="S177" s="48"/>
      <c r="T177" s="48"/>
      <c r="U177" s="21">
        <v>8666666</v>
      </c>
      <c r="V177" s="20" t="s">
        <v>386</v>
      </c>
    </row>
    <row r="178" spans="1:22" ht="15">
      <c r="A178" s="72"/>
      <c r="B178" s="72"/>
      <c r="C178" s="71"/>
      <c r="D178" s="72"/>
      <c r="E178" s="70"/>
      <c r="F178" s="73"/>
      <c r="G178" s="73"/>
      <c r="H178" s="73"/>
      <c r="I178" s="73"/>
      <c r="J178" s="50"/>
      <c r="K178" s="50"/>
      <c r="L178" s="66"/>
      <c r="M178" s="60"/>
      <c r="N178" s="50"/>
      <c r="O178" s="48"/>
      <c r="P178" s="48"/>
      <c r="Q178" s="48"/>
      <c r="R178" s="48"/>
      <c r="S178" s="48"/>
      <c r="T178" s="48"/>
      <c r="U178" s="21">
        <v>22200000</v>
      </c>
      <c r="V178" s="20" t="s">
        <v>386</v>
      </c>
    </row>
    <row r="179" spans="1:22" ht="24">
      <c r="A179" s="72"/>
      <c r="B179" s="72"/>
      <c r="C179" s="71"/>
      <c r="D179" s="72"/>
      <c r="E179" s="70"/>
      <c r="F179" s="73"/>
      <c r="G179" s="73"/>
      <c r="H179" s="73"/>
      <c r="I179" s="73"/>
      <c r="J179" s="50"/>
      <c r="K179" s="50"/>
      <c r="L179" s="66"/>
      <c r="M179" s="60"/>
      <c r="N179" s="50"/>
      <c r="O179" s="48"/>
      <c r="P179" s="48"/>
      <c r="Q179" s="48"/>
      <c r="R179" s="48" t="s">
        <v>300</v>
      </c>
      <c r="S179" s="20" t="s">
        <v>236</v>
      </c>
      <c r="T179" s="20" t="s">
        <v>423</v>
      </c>
      <c r="U179" s="21">
        <v>32400000</v>
      </c>
      <c r="V179" s="20" t="s">
        <v>386</v>
      </c>
    </row>
    <row r="180" spans="1:22" ht="15">
      <c r="A180" s="72"/>
      <c r="B180" s="72"/>
      <c r="C180" s="71"/>
      <c r="D180" s="72"/>
      <c r="E180" s="70"/>
      <c r="F180" s="73"/>
      <c r="G180" s="73"/>
      <c r="H180" s="73"/>
      <c r="I180" s="73"/>
      <c r="J180" s="50"/>
      <c r="K180" s="50"/>
      <c r="L180" s="66"/>
      <c r="M180" s="60"/>
      <c r="N180" s="50"/>
      <c r="O180" s="48"/>
      <c r="P180" s="48"/>
      <c r="Q180" s="48"/>
      <c r="R180" s="48"/>
      <c r="S180" s="20" t="s">
        <v>479</v>
      </c>
      <c r="T180" s="20" t="s">
        <v>423</v>
      </c>
      <c r="U180" s="21">
        <v>9000000</v>
      </c>
      <c r="V180" s="20" t="s">
        <v>478</v>
      </c>
    </row>
    <row r="181" spans="1:22" ht="24">
      <c r="A181" s="72"/>
      <c r="B181" s="72"/>
      <c r="C181" s="71"/>
      <c r="D181" s="72"/>
      <c r="E181" s="70"/>
      <c r="F181" s="73"/>
      <c r="G181" s="73"/>
      <c r="H181" s="73"/>
      <c r="I181" s="73" t="s">
        <v>22</v>
      </c>
      <c r="J181" s="50" t="s">
        <v>355</v>
      </c>
      <c r="K181" s="49">
        <v>0.23</v>
      </c>
      <c r="L181" s="66" t="s">
        <v>543</v>
      </c>
      <c r="M181" s="60"/>
      <c r="N181" s="49">
        <v>0.47</v>
      </c>
      <c r="O181" s="48" t="s">
        <v>655</v>
      </c>
      <c r="P181" s="48" t="s">
        <v>232</v>
      </c>
      <c r="Q181" s="48" t="s">
        <v>377</v>
      </c>
      <c r="R181" s="20" t="s">
        <v>241</v>
      </c>
      <c r="S181" s="20" t="s">
        <v>240</v>
      </c>
      <c r="T181" s="48" t="s">
        <v>32</v>
      </c>
      <c r="U181" s="21" t="s">
        <v>530</v>
      </c>
      <c r="V181" s="21" t="s">
        <v>530</v>
      </c>
    </row>
    <row r="182" spans="1:22" ht="24">
      <c r="A182" s="72"/>
      <c r="B182" s="72"/>
      <c r="C182" s="71"/>
      <c r="D182" s="72"/>
      <c r="E182" s="70"/>
      <c r="F182" s="73"/>
      <c r="G182" s="73"/>
      <c r="H182" s="73"/>
      <c r="I182" s="73"/>
      <c r="J182" s="50"/>
      <c r="K182" s="50"/>
      <c r="L182" s="66"/>
      <c r="M182" s="60"/>
      <c r="N182" s="50"/>
      <c r="O182" s="48"/>
      <c r="P182" s="48"/>
      <c r="Q182" s="48"/>
      <c r="R182" s="20" t="s">
        <v>243</v>
      </c>
      <c r="S182" s="20" t="s">
        <v>242</v>
      </c>
      <c r="T182" s="48"/>
      <c r="U182" s="21" t="s">
        <v>530</v>
      </c>
      <c r="V182" s="21" t="s">
        <v>530</v>
      </c>
    </row>
    <row r="183" spans="1:22" ht="24">
      <c r="A183" s="72"/>
      <c r="B183" s="72"/>
      <c r="C183" s="71"/>
      <c r="D183" s="72"/>
      <c r="E183" s="70"/>
      <c r="F183" s="73"/>
      <c r="G183" s="73"/>
      <c r="H183" s="73"/>
      <c r="I183" s="73" t="s">
        <v>38</v>
      </c>
      <c r="J183" s="50" t="s">
        <v>653</v>
      </c>
      <c r="K183" s="49">
        <v>0.5</v>
      </c>
      <c r="L183" s="66" t="s">
        <v>544</v>
      </c>
      <c r="M183" s="60"/>
      <c r="N183" s="49">
        <v>1</v>
      </c>
      <c r="O183" s="48" t="s">
        <v>658</v>
      </c>
      <c r="P183" s="48" t="s">
        <v>214</v>
      </c>
      <c r="Q183" s="48" t="s">
        <v>38</v>
      </c>
      <c r="R183" s="20" t="s">
        <v>274</v>
      </c>
      <c r="S183" s="20" t="s">
        <v>271</v>
      </c>
      <c r="T183" s="48" t="s">
        <v>425</v>
      </c>
      <c r="U183" s="21" t="s">
        <v>530</v>
      </c>
      <c r="V183" s="21" t="s">
        <v>530</v>
      </c>
    </row>
    <row r="184" spans="1:22" ht="24.75" customHeight="1">
      <c r="A184" s="72"/>
      <c r="B184" s="72"/>
      <c r="C184" s="71"/>
      <c r="D184" s="72"/>
      <c r="E184" s="70"/>
      <c r="F184" s="73"/>
      <c r="G184" s="73"/>
      <c r="H184" s="73"/>
      <c r="I184" s="73"/>
      <c r="J184" s="50"/>
      <c r="K184" s="50"/>
      <c r="L184" s="66"/>
      <c r="M184" s="60"/>
      <c r="N184" s="50"/>
      <c r="O184" s="48"/>
      <c r="P184" s="48"/>
      <c r="Q184" s="48"/>
      <c r="R184" s="20" t="s">
        <v>273</v>
      </c>
      <c r="S184" s="20" t="s">
        <v>272</v>
      </c>
      <c r="T184" s="48"/>
      <c r="U184" s="21" t="s">
        <v>530</v>
      </c>
      <c r="V184" s="21" t="s">
        <v>530</v>
      </c>
    </row>
    <row r="185" spans="1:22" ht="15">
      <c r="A185" s="72"/>
      <c r="B185" s="72"/>
      <c r="C185" s="71"/>
      <c r="D185" s="72"/>
      <c r="E185" s="70"/>
      <c r="F185" s="73"/>
      <c r="G185" s="73"/>
      <c r="H185" s="73"/>
      <c r="I185" s="73" t="s">
        <v>23</v>
      </c>
      <c r="J185" s="50" t="s">
        <v>356</v>
      </c>
      <c r="K185" s="49">
        <v>0.36</v>
      </c>
      <c r="L185" s="66" t="s">
        <v>545</v>
      </c>
      <c r="M185" s="60"/>
      <c r="N185" s="49">
        <v>0.3</v>
      </c>
      <c r="O185" s="48" t="s">
        <v>656</v>
      </c>
      <c r="P185" s="48" t="s">
        <v>215</v>
      </c>
      <c r="Q185" s="48" t="s">
        <v>23</v>
      </c>
      <c r="R185" s="20" t="s">
        <v>268</v>
      </c>
      <c r="S185" s="20" t="s">
        <v>264</v>
      </c>
      <c r="T185" s="48" t="s">
        <v>32</v>
      </c>
      <c r="U185" s="21" t="s">
        <v>530</v>
      </c>
      <c r="V185" s="21" t="s">
        <v>530</v>
      </c>
    </row>
    <row r="186" spans="1:22" ht="15" customHeight="1">
      <c r="A186" s="72"/>
      <c r="B186" s="72"/>
      <c r="C186" s="71"/>
      <c r="D186" s="72"/>
      <c r="E186" s="70"/>
      <c r="F186" s="73"/>
      <c r="G186" s="73"/>
      <c r="H186" s="73"/>
      <c r="I186" s="73"/>
      <c r="J186" s="50"/>
      <c r="K186" s="50"/>
      <c r="L186" s="66"/>
      <c r="M186" s="60"/>
      <c r="N186" s="50"/>
      <c r="O186" s="48"/>
      <c r="P186" s="48"/>
      <c r="Q186" s="48"/>
      <c r="R186" s="20" t="s">
        <v>265</v>
      </c>
      <c r="S186" s="20" t="s">
        <v>266</v>
      </c>
      <c r="T186" s="48"/>
      <c r="U186" s="21" t="s">
        <v>530</v>
      </c>
      <c r="V186" s="21" t="s">
        <v>530</v>
      </c>
    </row>
    <row r="187" spans="1:22" ht="36">
      <c r="A187" s="72"/>
      <c r="B187" s="72"/>
      <c r="C187" s="71"/>
      <c r="D187" s="72"/>
      <c r="E187" s="70"/>
      <c r="F187" s="73"/>
      <c r="G187" s="73"/>
      <c r="H187" s="73"/>
      <c r="I187" s="73"/>
      <c r="J187" s="50"/>
      <c r="K187" s="50"/>
      <c r="L187" s="66"/>
      <c r="M187" s="60"/>
      <c r="N187" s="50"/>
      <c r="O187" s="48"/>
      <c r="P187" s="48"/>
      <c r="Q187" s="48"/>
      <c r="R187" s="20" t="s">
        <v>267</v>
      </c>
      <c r="S187" s="20" t="s">
        <v>426</v>
      </c>
      <c r="T187" s="48"/>
      <c r="U187" s="21" t="s">
        <v>530</v>
      </c>
      <c r="V187" s="21" t="s">
        <v>530</v>
      </c>
    </row>
    <row r="188" spans="1:22" ht="24">
      <c r="A188" s="72"/>
      <c r="B188" s="72"/>
      <c r="C188" s="71"/>
      <c r="D188" s="72"/>
      <c r="E188" s="70"/>
      <c r="F188" s="73"/>
      <c r="G188" s="73"/>
      <c r="H188" s="73"/>
      <c r="I188" s="73"/>
      <c r="J188" s="50"/>
      <c r="K188" s="50"/>
      <c r="L188" s="66"/>
      <c r="M188" s="60"/>
      <c r="N188" s="50"/>
      <c r="O188" s="48"/>
      <c r="P188" s="48"/>
      <c r="Q188" s="48"/>
      <c r="R188" s="20" t="s">
        <v>270</v>
      </c>
      <c r="S188" s="20" t="s">
        <v>269</v>
      </c>
      <c r="T188" s="48"/>
      <c r="U188" s="21" t="s">
        <v>530</v>
      </c>
      <c r="V188" s="21" t="s">
        <v>530</v>
      </c>
    </row>
    <row r="189" spans="1:22" ht="15">
      <c r="A189" s="72"/>
      <c r="B189" s="72"/>
      <c r="C189" s="71"/>
      <c r="D189" s="72"/>
      <c r="E189" s="70"/>
      <c r="F189" s="73"/>
      <c r="G189" s="73"/>
      <c r="H189" s="73"/>
      <c r="I189" s="73" t="s">
        <v>24</v>
      </c>
      <c r="J189" s="50" t="s">
        <v>357</v>
      </c>
      <c r="K189" s="49">
        <v>0.3</v>
      </c>
      <c r="L189" s="66" t="s">
        <v>546</v>
      </c>
      <c r="M189" s="60"/>
      <c r="N189" s="49">
        <v>0.22</v>
      </c>
      <c r="O189" s="48" t="s">
        <v>689</v>
      </c>
      <c r="P189" s="48" t="s">
        <v>216</v>
      </c>
      <c r="Q189" s="48" t="s">
        <v>24</v>
      </c>
      <c r="R189" s="20" t="s">
        <v>262</v>
      </c>
      <c r="S189" s="20" t="s">
        <v>259</v>
      </c>
      <c r="T189" s="48" t="s">
        <v>360</v>
      </c>
      <c r="U189" s="21" t="s">
        <v>530</v>
      </c>
      <c r="V189" s="21" t="s">
        <v>530</v>
      </c>
    </row>
    <row r="190" spans="1:22" ht="24">
      <c r="A190" s="72"/>
      <c r="B190" s="72"/>
      <c r="C190" s="71"/>
      <c r="D190" s="72"/>
      <c r="E190" s="70"/>
      <c r="F190" s="73"/>
      <c r="G190" s="73"/>
      <c r="H190" s="73"/>
      <c r="I190" s="73"/>
      <c r="J190" s="50"/>
      <c r="K190" s="50"/>
      <c r="L190" s="66"/>
      <c r="M190" s="60"/>
      <c r="N190" s="50"/>
      <c r="O190" s="48"/>
      <c r="P190" s="48"/>
      <c r="Q190" s="48"/>
      <c r="R190" s="20" t="s">
        <v>263</v>
      </c>
      <c r="S190" s="20" t="s">
        <v>260</v>
      </c>
      <c r="T190" s="48"/>
      <c r="U190" s="21" t="s">
        <v>530</v>
      </c>
      <c r="V190" s="21" t="s">
        <v>530</v>
      </c>
    </row>
    <row r="191" spans="1:22" ht="36">
      <c r="A191" s="72"/>
      <c r="B191" s="72"/>
      <c r="C191" s="71"/>
      <c r="D191" s="72"/>
      <c r="E191" s="70"/>
      <c r="F191" s="73"/>
      <c r="G191" s="73"/>
      <c r="H191" s="73"/>
      <c r="I191" s="73"/>
      <c r="J191" s="50"/>
      <c r="K191" s="50"/>
      <c r="L191" s="66"/>
      <c r="M191" s="60"/>
      <c r="N191" s="50"/>
      <c r="O191" s="48"/>
      <c r="P191" s="48"/>
      <c r="Q191" s="48"/>
      <c r="R191" s="20" t="s">
        <v>379</v>
      </c>
      <c r="S191" s="20" t="s">
        <v>378</v>
      </c>
      <c r="T191" s="48"/>
      <c r="U191" s="21" t="s">
        <v>530</v>
      </c>
      <c r="V191" s="21" t="s">
        <v>530</v>
      </c>
    </row>
    <row r="192" spans="1:22" ht="15">
      <c r="A192" s="72"/>
      <c r="B192" s="72"/>
      <c r="C192" s="71"/>
      <c r="D192" s="72"/>
      <c r="E192" s="70"/>
      <c r="F192" s="73"/>
      <c r="G192" s="73"/>
      <c r="H192" s="73"/>
      <c r="I192" s="73"/>
      <c r="J192" s="50"/>
      <c r="K192" s="50"/>
      <c r="L192" s="66"/>
      <c r="M192" s="60"/>
      <c r="N192" s="50"/>
      <c r="O192" s="48"/>
      <c r="P192" s="48"/>
      <c r="Q192" s="48"/>
      <c r="R192" s="20" t="s">
        <v>216</v>
      </c>
      <c r="S192" s="20" t="s">
        <v>261</v>
      </c>
      <c r="T192" s="48"/>
      <c r="U192" s="21" t="s">
        <v>530</v>
      </c>
      <c r="V192" s="21" t="s">
        <v>530</v>
      </c>
    </row>
    <row r="193" spans="1:22" ht="15">
      <c r="A193" s="72"/>
      <c r="B193" s="72"/>
      <c r="C193" s="71"/>
      <c r="D193" s="72"/>
      <c r="E193" s="70"/>
      <c r="F193" s="73"/>
      <c r="G193" s="73"/>
      <c r="H193" s="73"/>
      <c r="I193" s="73"/>
      <c r="J193" s="50"/>
      <c r="K193" s="50"/>
      <c r="L193" s="66"/>
      <c r="M193" s="60"/>
      <c r="N193" s="50"/>
      <c r="O193" s="48"/>
      <c r="P193" s="48"/>
      <c r="Q193" s="48"/>
      <c r="R193" s="20" t="s">
        <v>469</v>
      </c>
      <c r="S193" s="20" t="s">
        <v>470</v>
      </c>
      <c r="T193" s="48"/>
      <c r="U193" s="21">
        <v>1200000</v>
      </c>
      <c r="V193" s="20" t="s">
        <v>481</v>
      </c>
    </row>
    <row r="194" spans="1:22" ht="15">
      <c r="A194" s="72"/>
      <c r="B194" s="72"/>
      <c r="C194" s="71"/>
      <c r="D194" s="72"/>
      <c r="E194" s="70"/>
      <c r="F194" s="73"/>
      <c r="G194" s="73"/>
      <c r="H194" s="73"/>
      <c r="I194" s="73" t="s">
        <v>218</v>
      </c>
      <c r="J194" s="50" t="s">
        <v>358</v>
      </c>
      <c r="K194" s="49">
        <v>0.05</v>
      </c>
      <c r="L194" s="66" t="s">
        <v>547</v>
      </c>
      <c r="M194" s="60"/>
      <c r="N194" s="49">
        <v>0.29</v>
      </c>
      <c r="O194" s="48" t="s">
        <v>690</v>
      </c>
      <c r="P194" s="48" t="s">
        <v>219</v>
      </c>
      <c r="Q194" s="48" t="s">
        <v>217</v>
      </c>
      <c r="R194" s="48" t="s">
        <v>249</v>
      </c>
      <c r="S194" s="48" t="s">
        <v>251</v>
      </c>
      <c r="T194" s="48" t="s">
        <v>360</v>
      </c>
      <c r="U194" s="21">
        <v>536169629</v>
      </c>
      <c r="V194" s="21" t="s">
        <v>401</v>
      </c>
    </row>
    <row r="195" spans="1:22" ht="15">
      <c r="A195" s="72"/>
      <c r="B195" s="72"/>
      <c r="C195" s="71"/>
      <c r="D195" s="72"/>
      <c r="E195" s="70"/>
      <c r="F195" s="73"/>
      <c r="G195" s="73"/>
      <c r="H195" s="73"/>
      <c r="I195" s="73"/>
      <c r="J195" s="50"/>
      <c r="K195" s="50"/>
      <c r="L195" s="66"/>
      <c r="M195" s="60"/>
      <c r="N195" s="50"/>
      <c r="O195" s="48"/>
      <c r="P195" s="48"/>
      <c r="Q195" s="48"/>
      <c r="R195" s="48"/>
      <c r="S195" s="48"/>
      <c r="T195" s="48"/>
      <c r="U195" s="21">
        <v>39126779</v>
      </c>
      <c r="V195" s="21" t="s">
        <v>467</v>
      </c>
    </row>
    <row r="196" spans="1:22" ht="15" customHeight="1">
      <c r="A196" s="72"/>
      <c r="B196" s="72"/>
      <c r="C196" s="71"/>
      <c r="D196" s="72"/>
      <c r="E196" s="70"/>
      <c r="F196" s="73"/>
      <c r="G196" s="73"/>
      <c r="H196" s="73"/>
      <c r="I196" s="73"/>
      <c r="J196" s="50"/>
      <c r="K196" s="50"/>
      <c r="L196" s="66"/>
      <c r="M196" s="60"/>
      <c r="N196" s="50"/>
      <c r="O196" s="48"/>
      <c r="P196" s="48"/>
      <c r="Q196" s="48"/>
      <c r="R196" s="48"/>
      <c r="S196" s="48"/>
      <c r="T196" s="48"/>
      <c r="U196" s="21">
        <v>37072250</v>
      </c>
      <c r="V196" s="21" t="s">
        <v>468</v>
      </c>
    </row>
    <row r="197" spans="1:22" ht="15">
      <c r="A197" s="72"/>
      <c r="B197" s="72"/>
      <c r="C197" s="71"/>
      <c r="D197" s="72"/>
      <c r="E197" s="70"/>
      <c r="F197" s="73"/>
      <c r="G197" s="73"/>
      <c r="H197" s="73"/>
      <c r="I197" s="73"/>
      <c r="J197" s="50"/>
      <c r="K197" s="50"/>
      <c r="L197" s="66"/>
      <c r="M197" s="60"/>
      <c r="N197" s="50"/>
      <c r="O197" s="48"/>
      <c r="P197" s="48"/>
      <c r="Q197" s="48"/>
      <c r="R197" s="48" t="s">
        <v>250</v>
      </c>
      <c r="S197" s="48" t="s">
        <v>252</v>
      </c>
      <c r="T197" s="48"/>
      <c r="U197" s="21">
        <v>56000000</v>
      </c>
      <c r="V197" s="21" t="s">
        <v>401</v>
      </c>
    </row>
    <row r="198" spans="1:22" ht="15">
      <c r="A198" s="72"/>
      <c r="B198" s="72"/>
      <c r="C198" s="71"/>
      <c r="D198" s="72"/>
      <c r="E198" s="70"/>
      <c r="F198" s="73"/>
      <c r="G198" s="73"/>
      <c r="H198" s="73"/>
      <c r="I198" s="73"/>
      <c r="J198" s="50"/>
      <c r="K198" s="50"/>
      <c r="L198" s="66"/>
      <c r="M198" s="60"/>
      <c r="N198" s="50"/>
      <c r="O198" s="48"/>
      <c r="P198" s="48"/>
      <c r="Q198" s="48"/>
      <c r="R198" s="48"/>
      <c r="S198" s="48"/>
      <c r="T198" s="48"/>
      <c r="U198" s="21">
        <v>54000000</v>
      </c>
      <c r="V198" s="21" t="s">
        <v>401</v>
      </c>
    </row>
    <row r="199" spans="1:22" ht="15">
      <c r="A199" s="72"/>
      <c r="B199" s="72"/>
      <c r="C199" s="71"/>
      <c r="D199" s="72"/>
      <c r="E199" s="70"/>
      <c r="F199" s="73"/>
      <c r="G199" s="73"/>
      <c r="H199" s="73"/>
      <c r="I199" s="73"/>
      <c r="J199" s="50"/>
      <c r="K199" s="50"/>
      <c r="L199" s="66"/>
      <c r="M199" s="60"/>
      <c r="N199" s="50"/>
      <c r="O199" s="48"/>
      <c r="P199" s="48"/>
      <c r="Q199" s="48"/>
      <c r="R199" s="48" t="s">
        <v>254</v>
      </c>
      <c r="S199" s="48" t="s">
        <v>253</v>
      </c>
      <c r="T199" s="48"/>
      <c r="U199" s="21">
        <v>74058265</v>
      </c>
      <c r="V199" s="21" t="s">
        <v>401</v>
      </c>
    </row>
    <row r="200" spans="1:22" ht="15">
      <c r="A200" s="72"/>
      <c r="B200" s="72"/>
      <c r="C200" s="71"/>
      <c r="D200" s="72"/>
      <c r="E200" s="70"/>
      <c r="F200" s="73"/>
      <c r="G200" s="73"/>
      <c r="H200" s="73"/>
      <c r="I200" s="73"/>
      <c r="J200" s="50"/>
      <c r="K200" s="50"/>
      <c r="L200" s="66"/>
      <c r="M200" s="60"/>
      <c r="N200" s="50"/>
      <c r="O200" s="48"/>
      <c r="P200" s="48"/>
      <c r="Q200" s="48"/>
      <c r="R200" s="48"/>
      <c r="S200" s="48"/>
      <c r="T200" s="48"/>
      <c r="U200" s="21">
        <v>1948413</v>
      </c>
      <c r="V200" s="21" t="s">
        <v>401</v>
      </c>
    </row>
    <row r="201" spans="1:22" ht="15">
      <c r="A201" s="72"/>
      <c r="B201" s="72"/>
      <c r="C201" s="71"/>
      <c r="D201" s="72"/>
      <c r="E201" s="70"/>
      <c r="F201" s="73"/>
      <c r="G201" s="73"/>
      <c r="H201" s="73"/>
      <c r="I201" s="73"/>
      <c r="J201" s="50"/>
      <c r="K201" s="50"/>
      <c r="L201" s="66"/>
      <c r="M201" s="60"/>
      <c r="N201" s="50"/>
      <c r="O201" s="48"/>
      <c r="P201" s="48"/>
      <c r="Q201" s="48"/>
      <c r="R201" s="48"/>
      <c r="S201" s="48"/>
      <c r="T201" s="48"/>
      <c r="U201" s="21">
        <v>6626880</v>
      </c>
      <c r="V201" s="21" t="s">
        <v>401</v>
      </c>
    </row>
    <row r="202" spans="1:22" ht="15">
      <c r="A202" s="72"/>
      <c r="B202" s="72"/>
      <c r="C202" s="71"/>
      <c r="D202" s="72"/>
      <c r="E202" s="70"/>
      <c r="F202" s="73"/>
      <c r="G202" s="73"/>
      <c r="H202" s="73"/>
      <c r="I202" s="73"/>
      <c r="J202" s="50"/>
      <c r="K202" s="50"/>
      <c r="L202" s="66"/>
      <c r="M202" s="60"/>
      <c r="N202" s="50"/>
      <c r="O202" s="48"/>
      <c r="P202" s="48"/>
      <c r="Q202" s="48"/>
      <c r="R202" s="48"/>
      <c r="S202" s="48"/>
      <c r="T202" s="48"/>
      <c r="U202" s="21">
        <v>10000000</v>
      </c>
      <c r="V202" s="21" t="s">
        <v>401</v>
      </c>
    </row>
    <row r="203" spans="1:22" ht="15">
      <c r="A203" s="72"/>
      <c r="B203" s="72"/>
      <c r="C203" s="71"/>
      <c r="D203" s="72"/>
      <c r="E203" s="70"/>
      <c r="F203" s="73"/>
      <c r="G203" s="73"/>
      <c r="H203" s="73"/>
      <c r="I203" s="73"/>
      <c r="J203" s="50"/>
      <c r="K203" s="50"/>
      <c r="L203" s="66"/>
      <c r="M203" s="60"/>
      <c r="N203" s="50"/>
      <c r="O203" s="48"/>
      <c r="P203" s="48"/>
      <c r="Q203" s="48"/>
      <c r="R203" s="48" t="s">
        <v>256</v>
      </c>
      <c r="S203" s="20" t="s">
        <v>402</v>
      </c>
      <c r="T203" s="48"/>
      <c r="U203" s="21">
        <v>60433600</v>
      </c>
      <c r="V203" s="21" t="s">
        <v>401</v>
      </c>
    </row>
    <row r="204" spans="1:22" ht="15">
      <c r="A204" s="72"/>
      <c r="B204" s="72"/>
      <c r="C204" s="71"/>
      <c r="D204" s="72"/>
      <c r="E204" s="70"/>
      <c r="F204" s="73"/>
      <c r="G204" s="73"/>
      <c r="H204" s="73"/>
      <c r="I204" s="73"/>
      <c r="J204" s="50"/>
      <c r="K204" s="50"/>
      <c r="L204" s="66"/>
      <c r="M204" s="60"/>
      <c r="N204" s="50"/>
      <c r="O204" s="48"/>
      <c r="P204" s="48"/>
      <c r="Q204" s="48"/>
      <c r="R204" s="48"/>
      <c r="S204" s="48" t="s">
        <v>255</v>
      </c>
      <c r="T204" s="48"/>
      <c r="U204" s="21">
        <v>622947000</v>
      </c>
      <c r="V204" s="20" t="s">
        <v>401</v>
      </c>
    </row>
    <row r="205" spans="1:22" ht="15">
      <c r="A205" s="72"/>
      <c r="B205" s="72"/>
      <c r="C205" s="71"/>
      <c r="D205" s="72"/>
      <c r="E205" s="70"/>
      <c r="F205" s="73"/>
      <c r="G205" s="73"/>
      <c r="H205" s="73"/>
      <c r="I205" s="73"/>
      <c r="J205" s="50"/>
      <c r="K205" s="50"/>
      <c r="L205" s="66"/>
      <c r="M205" s="60"/>
      <c r="N205" s="50"/>
      <c r="O205" s="48"/>
      <c r="P205" s="48"/>
      <c r="Q205" s="48"/>
      <c r="R205" s="48"/>
      <c r="S205" s="48"/>
      <c r="T205" s="48"/>
      <c r="U205" s="21">
        <v>303844091</v>
      </c>
      <c r="V205" s="20" t="s">
        <v>401</v>
      </c>
    </row>
    <row r="206" spans="1:22" ht="15">
      <c r="A206" s="72"/>
      <c r="B206" s="72"/>
      <c r="C206" s="71"/>
      <c r="D206" s="72"/>
      <c r="E206" s="70"/>
      <c r="F206" s="73"/>
      <c r="G206" s="73"/>
      <c r="H206" s="73"/>
      <c r="I206" s="73"/>
      <c r="J206" s="50"/>
      <c r="K206" s="50"/>
      <c r="L206" s="66"/>
      <c r="M206" s="60"/>
      <c r="N206" s="50"/>
      <c r="O206" s="48"/>
      <c r="P206" s="48"/>
      <c r="Q206" s="48"/>
      <c r="R206" s="48"/>
      <c r="S206" s="48"/>
      <c r="T206" s="48"/>
      <c r="U206" s="21">
        <v>385959345</v>
      </c>
      <c r="V206" s="20" t="s">
        <v>401</v>
      </c>
    </row>
    <row r="207" spans="1:22" ht="15">
      <c r="A207" s="72"/>
      <c r="B207" s="72"/>
      <c r="C207" s="71"/>
      <c r="D207" s="72"/>
      <c r="E207" s="70"/>
      <c r="F207" s="73"/>
      <c r="G207" s="73"/>
      <c r="H207" s="73"/>
      <c r="I207" s="73"/>
      <c r="J207" s="50"/>
      <c r="K207" s="50"/>
      <c r="L207" s="66"/>
      <c r="M207" s="60"/>
      <c r="N207" s="50"/>
      <c r="O207" s="48"/>
      <c r="P207" s="48"/>
      <c r="Q207" s="48"/>
      <c r="R207" s="48"/>
      <c r="S207" s="48"/>
      <c r="T207" s="48"/>
      <c r="U207" s="21">
        <v>120000000</v>
      </c>
      <c r="V207" s="20" t="s">
        <v>401</v>
      </c>
    </row>
    <row r="208" spans="1:22" ht="15">
      <c r="A208" s="72"/>
      <c r="B208" s="72"/>
      <c r="C208" s="71"/>
      <c r="D208" s="72"/>
      <c r="E208" s="70"/>
      <c r="F208" s="73"/>
      <c r="G208" s="73"/>
      <c r="H208" s="73"/>
      <c r="I208" s="73"/>
      <c r="J208" s="50"/>
      <c r="K208" s="50"/>
      <c r="L208" s="66"/>
      <c r="M208" s="60"/>
      <c r="N208" s="50"/>
      <c r="O208" s="48"/>
      <c r="P208" s="48"/>
      <c r="Q208" s="48"/>
      <c r="R208" s="48"/>
      <c r="S208" s="48"/>
      <c r="T208" s="48"/>
      <c r="U208" s="21">
        <v>15000000</v>
      </c>
      <c r="V208" s="20" t="s">
        <v>401</v>
      </c>
    </row>
    <row r="209" spans="1:22" ht="15">
      <c r="A209" s="72"/>
      <c r="B209" s="72"/>
      <c r="C209" s="71"/>
      <c r="D209" s="72"/>
      <c r="E209" s="70"/>
      <c r="F209" s="73"/>
      <c r="G209" s="73"/>
      <c r="H209" s="73"/>
      <c r="I209" s="73"/>
      <c r="J209" s="50"/>
      <c r="K209" s="50"/>
      <c r="L209" s="66"/>
      <c r="M209" s="60"/>
      <c r="N209" s="50"/>
      <c r="O209" s="48"/>
      <c r="P209" s="48"/>
      <c r="Q209" s="48"/>
      <c r="R209" s="48"/>
      <c r="S209" s="48"/>
      <c r="T209" s="48"/>
      <c r="U209" s="21">
        <v>30000000</v>
      </c>
      <c r="V209" s="20" t="s">
        <v>401</v>
      </c>
    </row>
    <row r="210" spans="1:22" ht="15">
      <c r="A210" s="72"/>
      <c r="B210" s="72"/>
      <c r="C210" s="71"/>
      <c r="D210" s="72"/>
      <c r="E210" s="70"/>
      <c r="F210" s="73"/>
      <c r="G210" s="73"/>
      <c r="H210" s="73"/>
      <c r="I210" s="73"/>
      <c r="J210" s="50"/>
      <c r="K210" s="50"/>
      <c r="L210" s="66"/>
      <c r="M210" s="60"/>
      <c r="N210" s="50"/>
      <c r="O210" s="48"/>
      <c r="P210" s="48"/>
      <c r="Q210" s="48"/>
      <c r="R210" s="48" t="s">
        <v>258</v>
      </c>
      <c r="S210" s="48" t="s">
        <v>257</v>
      </c>
      <c r="T210" s="48"/>
      <c r="U210" s="21">
        <v>1043357</v>
      </c>
      <c r="V210" s="20" t="s">
        <v>444</v>
      </c>
    </row>
    <row r="211" spans="1:22" ht="15">
      <c r="A211" s="72"/>
      <c r="B211" s="72"/>
      <c r="C211" s="71"/>
      <c r="D211" s="72"/>
      <c r="E211" s="70"/>
      <c r="F211" s="73"/>
      <c r="G211" s="73"/>
      <c r="H211" s="73"/>
      <c r="I211" s="73"/>
      <c r="J211" s="50"/>
      <c r="K211" s="50"/>
      <c r="L211" s="66"/>
      <c r="M211" s="60"/>
      <c r="N211" s="50"/>
      <c r="O211" s="48"/>
      <c r="P211" s="48"/>
      <c r="Q211" s="48"/>
      <c r="R211" s="48"/>
      <c r="S211" s="48"/>
      <c r="T211" s="48"/>
      <c r="U211" s="21">
        <v>2000000</v>
      </c>
      <c r="V211" s="20" t="s">
        <v>444</v>
      </c>
    </row>
    <row r="212" spans="1:22" ht="15">
      <c r="A212" s="72"/>
      <c r="B212" s="72"/>
      <c r="C212" s="71"/>
      <c r="D212" s="72"/>
      <c r="E212" s="70"/>
      <c r="F212" s="73"/>
      <c r="G212" s="73"/>
      <c r="H212" s="73"/>
      <c r="I212" s="73"/>
      <c r="J212" s="50"/>
      <c r="K212" s="50"/>
      <c r="L212" s="66"/>
      <c r="M212" s="60"/>
      <c r="N212" s="50"/>
      <c r="O212" s="48"/>
      <c r="P212" s="48"/>
      <c r="Q212" s="48"/>
      <c r="R212" s="48"/>
      <c r="S212" s="48"/>
      <c r="T212" s="48"/>
      <c r="U212" s="21">
        <v>12076012.17</v>
      </c>
      <c r="V212" s="20" t="s">
        <v>474</v>
      </c>
    </row>
    <row r="213" spans="1:22" ht="15">
      <c r="A213" s="72"/>
      <c r="B213" s="72"/>
      <c r="C213" s="71"/>
      <c r="D213" s="72"/>
      <c r="E213" s="70"/>
      <c r="F213" s="73"/>
      <c r="G213" s="73"/>
      <c r="H213" s="73"/>
      <c r="I213" s="73"/>
      <c r="J213" s="50"/>
      <c r="K213" s="50"/>
      <c r="L213" s="66"/>
      <c r="M213" s="60"/>
      <c r="N213" s="50"/>
      <c r="O213" s="48"/>
      <c r="P213" s="48"/>
      <c r="Q213" s="48"/>
      <c r="R213" s="48"/>
      <c r="S213" s="48"/>
      <c r="T213" s="48"/>
      <c r="U213" s="21">
        <v>32927750</v>
      </c>
      <c r="V213" s="20" t="s">
        <v>483</v>
      </c>
    </row>
    <row r="214" spans="1:22" ht="15">
      <c r="A214" s="72"/>
      <c r="B214" s="72"/>
      <c r="C214" s="71"/>
      <c r="D214" s="72"/>
      <c r="E214" s="70"/>
      <c r="F214" s="73"/>
      <c r="G214" s="73"/>
      <c r="H214" s="73"/>
      <c r="I214" s="73"/>
      <c r="J214" s="50"/>
      <c r="K214" s="50"/>
      <c r="L214" s="66"/>
      <c r="M214" s="60"/>
      <c r="N214" s="50"/>
      <c r="O214" s="48"/>
      <c r="P214" s="48"/>
      <c r="Q214" s="48"/>
      <c r="R214" s="48"/>
      <c r="S214" s="48"/>
      <c r="T214" s="48"/>
      <c r="U214" s="21">
        <v>6500000</v>
      </c>
      <c r="V214" s="20" t="s">
        <v>473</v>
      </c>
    </row>
    <row r="215" spans="1:22" ht="15">
      <c r="A215" s="72"/>
      <c r="B215" s="72"/>
      <c r="C215" s="71"/>
      <c r="D215" s="72"/>
      <c r="E215" s="70"/>
      <c r="F215" s="73"/>
      <c r="G215" s="73"/>
      <c r="H215" s="73"/>
      <c r="I215" s="73"/>
      <c r="J215" s="50"/>
      <c r="K215" s="50"/>
      <c r="L215" s="66"/>
      <c r="M215" s="60"/>
      <c r="N215" s="50"/>
      <c r="O215" s="48"/>
      <c r="P215" s="48"/>
      <c r="Q215" s="48"/>
      <c r="R215" s="48"/>
      <c r="S215" s="48"/>
      <c r="T215" s="48"/>
      <c r="U215" s="21">
        <v>8000000</v>
      </c>
      <c r="V215" s="20" t="s">
        <v>477</v>
      </c>
    </row>
    <row r="216" spans="1:22" ht="15">
      <c r="A216" s="72"/>
      <c r="B216" s="72"/>
      <c r="C216" s="71"/>
      <c r="D216" s="72"/>
      <c r="E216" s="70"/>
      <c r="F216" s="73"/>
      <c r="G216" s="73"/>
      <c r="H216" s="73"/>
      <c r="I216" s="73"/>
      <c r="J216" s="50"/>
      <c r="K216" s="50"/>
      <c r="L216" s="66"/>
      <c r="M216" s="60"/>
      <c r="N216" s="50"/>
      <c r="O216" s="48"/>
      <c r="P216" s="48"/>
      <c r="Q216" s="48"/>
      <c r="R216" s="48"/>
      <c r="S216" s="48"/>
      <c r="T216" s="48"/>
      <c r="U216" s="21">
        <v>475697</v>
      </c>
      <c r="V216" s="20" t="s">
        <v>476</v>
      </c>
    </row>
    <row r="217" spans="1:22" ht="15">
      <c r="A217" s="72"/>
      <c r="B217" s="72"/>
      <c r="C217" s="71"/>
      <c r="D217" s="72"/>
      <c r="E217" s="70"/>
      <c r="F217" s="73"/>
      <c r="G217" s="73"/>
      <c r="H217" s="73"/>
      <c r="I217" s="73"/>
      <c r="J217" s="50"/>
      <c r="K217" s="50"/>
      <c r="L217" s="66"/>
      <c r="M217" s="60"/>
      <c r="N217" s="50"/>
      <c r="O217" s="48"/>
      <c r="P217" s="48"/>
      <c r="Q217" s="48"/>
      <c r="R217" s="20" t="s">
        <v>471</v>
      </c>
      <c r="S217" s="20" t="s">
        <v>472</v>
      </c>
      <c r="T217" s="48"/>
      <c r="U217" s="21">
        <v>4805000</v>
      </c>
      <c r="V217" s="20" t="s">
        <v>475</v>
      </c>
    </row>
    <row r="218" spans="1:22" ht="36.75" customHeight="1">
      <c r="A218" s="72"/>
      <c r="B218" s="72"/>
      <c r="C218" s="71"/>
      <c r="D218" s="72"/>
      <c r="E218" s="70"/>
      <c r="F218" s="73"/>
      <c r="G218" s="73"/>
      <c r="H218" s="73"/>
      <c r="I218" s="73" t="s">
        <v>231</v>
      </c>
      <c r="J218" s="50" t="s">
        <v>359</v>
      </c>
      <c r="K218" s="49">
        <v>0.1</v>
      </c>
      <c r="L218" s="66" t="s">
        <v>548</v>
      </c>
      <c r="M218" s="60"/>
      <c r="N218" s="49">
        <v>0.48</v>
      </c>
      <c r="O218" s="48" t="s">
        <v>657</v>
      </c>
      <c r="P218" s="48" t="s">
        <v>222</v>
      </c>
      <c r="Q218" s="48" t="s">
        <v>221</v>
      </c>
      <c r="R218" s="48" t="s">
        <v>222</v>
      </c>
      <c r="S218" s="48" t="s">
        <v>248</v>
      </c>
      <c r="T218" s="48" t="s">
        <v>360</v>
      </c>
      <c r="U218" s="21">
        <v>49500000</v>
      </c>
      <c r="V218" s="20" t="s">
        <v>386</v>
      </c>
    </row>
    <row r="219" spans="1:22" ht="15">
      <c r="A219" s="72"/>
      <c r="B219" s="72"/>
      <c r="C219" s="71"/>
      <c r="D219" s="72"/>
      <c r="E219" s="70"/>
      <c r="F219" s="73"/>
      <c r="G219" s="73"/>
      <c r="H219" s="73"/>
      <c r="I219" s="73"/>
      <c r="J219" s="50"/>
      <c r="K219" s="50"/>
      <c r="L219" s="66"/>
      <c r="M219" s="60"/>
      <c r="N219" s="50"/>
      <c r="O219" s="48"/>
      <c r="P219" s="48"/>
      <c r="Q219" s="48"/>
      <c r="R219" s="48"/>
      <c r="S219" s="48"/>
      <c r="T219" s="48"/>
      <c r="U219" s="21">
        <v>17500000</v>
      </c>
      <c r="V219" s="20" t="s">
        <v>386</v>
      </c>
    </row>
    <row r="220" spans="1:22" ht="24">
      <c r="A220" s="72"/>
      <c r="B220" s="72"/>
      <c r="C220" s="71"/>
      <c r="D220" s="72"/>
      <c r="E220" s="70"/>
      <c r="F220" s="73"/>
      <c r="G220" s="73"/>
      <c r="H220" s="73"/>
      <c r="I220" s="73"/>
      <c r="J220" s="50"/>
      <c r="K220" s="50"/>
      <c r="L220" s="66"/>
      <c r="M220" s="60"/>
      <c r="N220" s="50"/>
      <c r="O220" s="48"/>
      <c r="P220" s="48"/>
      <c r="Q220" s="48"/>
      <c r="R220" s="20" t="s">
        <v>247</v>
      </c>
      <c r="S220" s="20" t="s">
        <v>220</v>
      </c>
      <c r="T220" s="48"/>
      <c r="U220" s="21">
        <v>44000000</v>
      </c>
      <c r="V220" s="20" t="s">
        <v>386</v>
      </c>
    </row>
    <row r="221" spans="1:22" ht="24">
      <c r="A221" s="72"/>
      <c r="B221" s="72"/>
      <c r="C221" s="71"/>
      <c r="D221" s="72"/>
      <c r="E221" s="70"/>
      <c r="F221" s="73"/>
      <c r="G221" s="73"/>
      <c r="H221" s="73"/>
      <c r="I221" s="73"/>
      <c r="J221" s="50"/>
      <c r="K221" s="50"/>
      <c r="L221" s="66"/>
      <c r="M221" s="60"/>
      <c r="N221" s="50"/>
      <c r="O221" s="48"/>
      <c r="P221" s="48"/>
      <c r="Q221" s="48" t="s">
        <v>692</v>
      </c>
      <c r="R221" s="20" t="s">
        <v>557</v>
      </c>
      <c r="S221" s="20" t="s">
        <v>556</v>
      </c>
      <c r="T221" s="48"/>
      <c r="U221" s="21">
        <v>28000000</v>
      </c>
      <c r="V221" s="20" t="s">
        <v>482</v>
      </c>
    </row>
    <row r="222" spans="1:22" ht="15">
      <c r="A222" s="72"/>
      <c r="B222" s="72"/>
      <c r="C222" s="71"/>
      <c r="D222" s="72"/>
      <c r="E222" s="70"/>
      <c r="F222" s="73"/>
      <c r="G222" s="73"/>
      <c r="H222" s="73"/>
      <c r="I222" s="73" t="s">
        <v>430</v>
      </c>
      <c r="J222" s="50" t="s">
        <v>429</v>
      </c>
      <c r="K222" s="49">
        <v>0</v>
      </c>
      <c r="L222" s="66" t="s">
        <v>553</v>
      </c>
      <c r="M222" s="60"/>
      <c r="N222" s="49">
        <v>0</v>
      </c>
      <c r="O222" s="48"/>
      <c r="P222" s="48" t="s">
        <v>428</v>
      </c>
      <c r="Q222" s="48" t="s">
        <v>245</v>
      </c>
      <c r="R222" s="20" t="s">
        <v>244</v>
      </c>
      <c r="S222" s="20" t="s">
        <v>246</v>
      </c>
      <c r="T222" s="48" t="s">
        <v>427</v>
      </c>
      <c r="U222" s="21" t="s">
        <v>530</v>
      </c>
      <c r="V222" s="21" t="s">
        <v>530</v>
      </c>
    </row>
    <row r="223" spans="1:22" ht="24">
      <c r="A223" s="72"/>
      <c r="B223" s="72"/>
      <c r="C223" s="71"/>
      <c r="D223" s="72"/>
      <c r="E223" s="70"/>
      <c r="F223" s="73"/>
      <c r="G223" s="73"/>
      <c r="H223" s="73"/>
      <c r="I223" s="73"/>
      <c r="J223" s="50"/>
      <c r="K223" s="50"/>
      <c r="L223" s="66"/>
      <c r="M223" s="60"/>
      <c r="N223" s="50"/>
      <c r="O223" s="48"/>
      <c r="P223" s="48"/>
      <c r="Q223" s="48"/>
      <c r="R223" s="20" t="s">
        <v>270</v>
      </c>
      <c r="S223" s="20" t="s">
        <v>431</v>
      </c>
      <c r="T223" s="48"/>
      <c r="U223" s="21" t="s">
        <v>530</v>
      </c>
      <c r="V223" s="21" t="s">
        <v>530</v>
      </c>
    </row>
    <row r="224" spans="1:22" ht="24">
      <c r="A224" s="72"/>
      <c r="B224" s="72"/>
      <c r="C224" s="71"/>
      <c r="D224" s="72"/>
      <c r="E224" s="70"/>
      <c r="F224" s="73"/>
      <c r="G224" s="73"/>
      <c r="H224" s="73"/>
      <c r="I224" s="73"/>
      <c r="J224" s="50"/>
      <c r="K224" s="50"/>
      <c r="L224" s="66"/>
      <c r="M224" s="60"/>
      <c r="N224" s="50"/>
      <c r="O224" s="48"/>
      <c r="P224" s="48"/>
      <c r="Q224" s="48"/>
      <c r="R224" s="20" t="s">
        <v>436</v>
      </c>
      <c r="S224" s="20" t="s">
        <v>432</v>
      </c>
      <c r="T224" s="48"/>
      <c r="U224" s="21" t="s">
        <v>530</v>
      </c>
      <c r="V224" s="21" t="s">
        <v>530</v>
      </c>
    </row>
    <row r="225" spans="1:22" ht="24">
      <c r="A225" s="72"/>
      <c r="B225" s="72"/>
      <c r="C225" s="71"/>
      <c r="D225" s="72"/>
      <c r="E225" s="70"/>
      <c r="F225" s="73"/>
      <c r="G225" s="73"/>
      <c r="H225" s="73"/>
      <c r="I225" s="73"/>
      <c r="J225" s="50"/>
      <c r="K225" s="50"/>
      <c r="L225" s="66"/>
      <c r="M225" s="60"/>
      <c r="N225" s="50"/>
      <c r="O225" s="48"/>
      <c r="P225" s="48"/>
      <c r="Q225" s="48"/>
      <c r="R225" s="20" t="s">
        <v>437</v>
      </c>
      <c r="S225" s="20" t="s">
        <v>433</v>
      </c>
      <c r="T225" s="48"/>
      <c r="U225" s="21" t="s">
        <v>530</v>
      </c>
      <c r="V225" s="21" t="s">
        <v>530</v>
      </c>
    </row>
    <row r="226" spans="1:22" ht="15">
      <c r="A226" s="72"/>
      <c r="B226" s="72"/>
      <c r="C226" s="71"/>
      <c r="D226" s="72"/>
      <c r="E226" s="70"/>
      <c r="F226" s="73"/>
      <c r="G226" s="73"/>
      <c r="H226" s="73"/>
      <c r="I226" s="73"/>
      <c r="J226" s="50"/>
      <c r="K226" s="50"/>
      <c r="L226" s="66"/>
      <c r="M226" s="60"/>
      <c r="N226" s="50"/>
      <c r="O226" s="48"/>
      <c r="P226" s="48"/>
      <c r="Q226" s="48"/>
      <c r="R226" s="20" t="s">
        <v>439</v>
      </c>
      <c r="S226" s="20" t="s">
        <v>434</v>
      </c>
      <c r="T226" s="48"/>
      <c r="U226" s="21" t="s">
        <v>530</v>
      </c>
      <c r="V226" s="21" t="s">
        <v>530</v>
      </c>
    </row>
    <row r="227" spans="1:22" ht="15">
      <c r="A227" s="72"/>
      <c r="B227" s="72"/>
      <c r="C227" s="71"/>
      <c r="D227" s="72"/>
      <c r="E227" s="70"/>
      <c r="F227" s="73"/>
      <c r="G227" s="73"/>
      <c r="H227" s="73"/>
      <c r="I227" s="73"/>
      <c r="J227" s="50"/>
      <c r="K227" s="50"/>
      <c r="L227" s="66"/>
      <c r="M227" s="61"/>
      <c r="N227" s="50"/>
      <c r="O227" s="48"/>
      <c r="P227" s="48"/>
      <c r="Q227" s="48"/>
      <c r="R227" s="20" t="s">
        <v>438</v>
      </c>
      <c r="S227" s="20" t="s">
        <v>435</v>
      </c>
      <c r="T227" s="48"/>
      <c r="U227" s="21" t="s">
        <v>530</v>
      </c>
      <c r="V227" s="21" t="s">
        <v>530</v>
      </c>
    </row>
    <row r="228" spans="1:22" ht="10.5" customHeight="1">
      <c r="A228" s="16"/>
      <c r="B228" s="16"/>
      <c r="C228" s="16"/>
      <c r="D228" s="16"/>
      <c r="E228" s="16"/>
      <c r="F228" s="16"/>
      <c r="G228" s="16"/>
      <c r="H228" s="16"/>
      <c r="I228" s="16"/>
      <c r="J228" s="16"/>
      <c r="K228" s="16"/>
      <c r="L228" s="17"/>
      <c r="M228" s="16"/>
      <c r="N228" s="16"/>
      <c r="O228" s="16"/>
      <c r="P228" s="16"/>
      <c r="Q228" s="16"/>
      <c r="R228" s="16"/>
      <c r="S228" s="16"/>
      <c r="T228" s="16"/>
      <c r="U228" s="16"/>
      <c r="V228" s="16"/>
    </row>
    <row r="229" spans="1:22" ht="7.5" customHeight="1">
      <c r="A229" s="16"/>
      <c r="B229" s="16"/>
      <c r="C229" s="16"/>
      <c r="D229" s="16"/>
      <c r="E229" s="16"/>
      <c r="F229" s="16"/>
      <c r="G229" s="16"/>
      <c r="H229" s="16"/>
      <c r="I229" s="16"/>
      <c r="J229" s="16"/>
      <c r="K229" s="16"/>
      <c r="L229" s="17"/>
      <c r="M229" s="16"/>
      <c r="N229" s="16"/>
      <c r="O229" s="16"/>
      <c r="P229" s="16"/>
      <c r="Q229" s="16"/>
      <c r="R229" s="16"/>
      <c r="S229" s="16"/>
      <c r="T229" s="16"/>
      <c r="U229" s="18"/>
      <c r="V229" s="16"/>
    </row>
    <row r="230" spans="1:22" ht="36">
      <c r="A230" s="69" t="s">
        <v>297</v>
      </c>
      <c r="B230" s="69" t="s">
        <v>298</v>
      </c>
      <c r="C230" s="70" t="s">
        <v>422</v>
      </c>
      <c r="D230" s="72" t="s">
        <v>299</v>
      </c>
      <c r="E230" s="70" t="s">
        <v>421</v>
      </c>
      <c r="F230" s="65" t="s">
        <v>27</v>
      </c>
      <c r="G230" s="65" t="s">
        <v>3</v>
      </c>
      <c r="H230" s="65" t="s">
        <v>275</v>
      </c>
      <c r="I230" s="65" t="s">
        <v>277</v>
      </c>
      <c r="J230" s="50" t="s">
        <v>276</v>
      </c>
      <c r="K230" s="49">
        <v>0.33</v>
      </c>
      <c r="L230" s="66" t="s">
        <v>552</v>
      </c>
      <c r="M230" s="59">
        <f>+AVERAGE(N230:N238)</f>
        <v>0.535</v>
      </c>
      <c r="N230" s="49">
        <v>0.62</v>
      </c>
      <c r="O230" s="48" t="s">
        <v>659</v>
      </c>
      <c r="P230" s="48" t="s">
        <v>29</v>
      </c>
      <c r="Q230" s="48" t="s">
        <v>4</v>
      </c>
      <c r="R230" s="20" t="s">
        <v>229</v>
      </c>
      <c r="S230" s="20" t="s">
        <v>223</v>
      </c>
      <c r="T230" s="48" t="s">
        <v>360</v>
      </c>
      <c r="U230" s="21" t="s">
        <v>530</v>
      </c>
      <c r="V230" s="21" t="s">
        <v>530</v>
      </c>
    </row>
    <row r="231" spans="1:22" ht="36">
      <c r="A231" s="69"/>
      <c r="B231" s="69"/>
      <c r="C231" s="71"/>
      <c r="D231" s="72"/>
      <c r="E231" s="70"/>
      <c r="F231" s="65"/>
      <c r="G231" s="65"/>
      <c r="H231" s="65"/>
      <c r="I231" s="65"/>
      <c r="J231" s="50"/>
      <c r="K231" s="50"/>
      <c r="L231" s="66"/>
      <c r="M231" s="60"/>
      <c r="N231" s="50"/>
      <c r="O231" s="48"/>
      <c r="P231" s="48"/>
      <c r="Q231" s="48"/>
      <c r="R231" s="20" t="s">
        <v>29</v>
      </c>
      <c r="S231" s="20" t="s">
        <v>230</v>
      </c>
      <c r="T231" s="48"/>
      <c r="U231" s="21" t="s">
        <v>530</v>
      </c>
      <c r="V231" s="21" t="s">
        <v>530</v>
      </c>
    </row>
    <row r="232" spans="1:22" ht="24">
      <c r="A232" s="69"/>
      <c r="B232" s="69"/>
      <c r="C232" s="71"/>
      <c r="D232" s="72"/>
      <c r="E232" s="70"/>
      <c r="F232" s="65"/>
      <c r="G232" s="65"/>
      <c r="H232" s="65"/>
      <c r="I232" s="65" t="s">
        <v>385</v>
      </c>
      <c r="J232" s="50" t="s">
        <v>278</v>
      </c>
      <c r="K232" s="49">
        <v>0.25</v>
      </c>
      <c r="L232" s="66" t="s">
        <v>551</v>
      </c>
      <c r="M232" s="60"/>
      <c r="N232" s="49">
        <v>0.5</v>
      </c>
      <c r="O232" s="48" t="s">
        <v>660</v>
      </c>
      <c r="P232" s="48" t="s">
        <v>29</v>
      </c>
      <c r="Q232" s="48" t="s">
        <v>5</v>
      </c>
      <c r="R232" s="20" t="s">
        <v>228</v>
      </c>
      <c r="S232" s="20" t="s">
        <v>224</v>
      </c>
      <c r="T232" s="48" t="s">
        <v>360</v>
      </c>
      <c r="U232" s="21" t="s">
        <v>530</v>
      </c>
      <c r="V232" s="21" t="s">
        <v>530</v>
      </c>
    </row>
    <row r="233" spans="1:22" ht="36">
      <c r="A233" s="69"/>
      <c r="B233" s="69"/>
      <c r="C233" s="71"/>
      <c r="D233" s="72"/>
      <c r="E233" s="70"/>
      <c r="F233" s="65"/>
      <c r="G233" s="65"/>
      <c r="H233" s="65"/>
      <c r="I233" s="65"/>
      <c r="J233" s="50"/>
      <c r="K233" s="50"/>
      <c r="L233" s="66"/>
      <c r="M233" s="60"/>
      <c r="N233" s="50"/>
      <c r="O233" s="48"/>
      <c r="P233" s="48"/>
      <c r="Q233" s="48"/>
      <c r="R233" s="20" t="s">
        <v>29</v>
      </c>
      <c r="S233" s="20" t="s">
        <v>225</v>
      </c>
      <c r="T233" s="48"/>
      <c r="U233" s="21" t="s">
        <v>530</v>
      </c>
      <c r="V233" s="21" t="s">
        <v>530</v>
      </c>
    </row>
    <row r="234" spans="1:22" ht="24">
      <c r="A234" s="69"/>
      <c r="B234" s="69"/>
      <c r="C234" s="71"/>
      <c r="D234" s="72"/>
      <c r="E234" s="70"/>
      <c r="F234" s="65"/>
      <c r="G234" s="65"/>
      <c r="H234" s="65"/>
      <c r="I234" s="65" t="s">
        <v>279</v>
      </c>
      <c r="J234" s="50" t="s">
        <v>280</v>
      </c>
      <c r="K234" s="49">
        <v>0.43</v>
      </c>
      <c r="L234" s="66" t="s">
        <v>550</v>
      </c>
      <c r="M234" s="60"/>
      <c r="N234" s="49">
        <v>0.52</v>
      </c>
      <c r="O234" s="48" t="s">
        <v>691</v>
      </c>
      <c r="P234" s="48" t="s">
        <v>29</v>
      </c>
      <c r="Q234" s="48" t="s">
        <v>6</v>
      </c>
      <c r="R234" s="20" t="s">
        <v>381</v>
      </c>
      <c r="S234" s="20" t="s">
        <v>380</v>
      </c>
      <c r="T234" s="48" t="s">
        <v>32</v>
      </c>
      <c r="U234" s="21" t="s">
        <v>530</v>
      </c>
      <c r="V234" s="21" t="s">
        <v>530</v>
      </c>
    </row>
    <row r="235" spans="1:22" ht="36">
      <c r="A235" s="69"/>
      <c r="B235" s="69"/>
      <c r="C235" s="71"/>
      <c r="D235" s="72"/>
      <c r="E235" s="70"/>
      <c r="F235" s="65"/>
      <c r="G235" s="65"/>
      <c r="H235" s="65"/>
      <c r="I235" s="65"/>
      <c r="J235" s="50"/>
      <c r="K235" s="50"/>
      <c r="L235" s="66"/>
      <c r="M235" s="60"/>
      <c r="N235" s="50"/>
      <c r="O235" s="48"/>
      <c r="P235" s="48"/>
      <c r="Q235" s="48"/>
      <c r="R235" s="20" t="s">
        <v>29</v>
      </c>
      <c r="S235" s="20" t="s">
        <v>226</v>
      </c>
      <c r="T235" s="48"/>
      <c r="U235" s="21" t="s">
        <v>530</v>
      </c>
      <c r="V235" s="21" t="s">
        <v>530</v>
      </c>
    </row>
    <row r="236" spans="1:22" ht="24">
      <c r="A236" s="69"/>
      <c r="B236" s="69"/>
      <c r="C236" s="71"/>
      <c r="D236" s="72"/>
      <c r="E236" s="70"/>
      <c r="F236" s="65"/>
      <c r="G236" s="65"/>
      <c r="H236" s="65"/>
      <c r="I236" s="65" t="s">
        <v>384</v>
      </c>
      <c r="J236" s="50" t="s">
        <v>382</v>
      </c>
      <c r="K236" s="49">
        <v>0.44</v>
      </c>
      <c r="L236" s="66" t="s">
        <v>549</v>
      </c>
      <c r="M236" s="60"/>
      <c r="N236" s="49">
        <v>0.5</v>
      </c>
      <c r="O236" s="48" t="s">
        <v>661</v>
      </c>
      <c r="P236" s="48" t="s">
        <v>284</v>
      </c>
      <c r="Q236" s="48" t="s">
        <v>281</v>
      </c>
      <c r="R236" s="20" t="s">
        <v>227</v>
      </c>
      <c r="S236" s="20" t="s">
        <v>7</v>
      </c>
      <c r="T236" s="48" t="s">
        <v>360</v>
      </c>
      <c r="U236" s="21" t="s">
        <v>530</v>
      </c>
      <c r="V236" s="21" t="s">
        <v>530</v>
      </c>
    </row>
    <row r="237" spans="1:22" ht="36">
      <c r="A237" s="69"/>
      <c r="B237" s="69"/>
      <c r="C237" s="71"/>
      <c r="D237" s="72"/>
      <c r="E237" s="70"/>
      <c r="F237" s="65"/>
      <c r="G237" s="65"/>
      <c r="H237" s="65"/>
      <c r="I237" s="65"/>
      <c r="J237" s="50"/>
      <c r="K237" s="50"/>
      <c r="L237" s="66"/>
      <c r="M237" s="60"/>
      <c r="N237" s="50"/>
      <c r="O237" s="48"/>
      <c r="P237" s="48"/>
      <c r="Q237" s="48"/>
      <c r="R237" s="20" t="s">
        <v>282</v>
      </c>
      <c r="S237" s="20" t="s">
        <v>383</v>
      </c>
      <c r="T237" s="48"/>
      <c r="U237" s="21" t="s">
        <v>530</v>
      </c>
      <c r="V237" s="21" t="s">
        <v>530</v>
      </c>
    </row>
    <row r="238" spans="1:22" ht="36">
      <c r="A238" s="69"/>
      <c r="B238" s="69"/>
      <c r="C238" s="71"/>
      <c r="D238" s="72"/>
      <c r="E238" s="70"/>
      <c r="F238" s="65"/>
      <c r="G238" s="65"/>
      <c r="H238" s="65"/>
      <c r="I238" s="65"/>
      <c r="J238" s="50"/>
      <c r="K238" s="50"/>
      <c r="L238" s="66"/>
      <c r="M238" s="61"/>
      <c r="N238" s="50"/>
      <c r="O238" s="48"/>
      <c r="P238" s="48"/>
      <c r="Q238" s="48"/>
      <c r="R238" s="20" t="s">
        <v>29</v>
      </c>
      <c r="S238" s="20" t="s">
        <v>283</v>
      </c>
      <c r="T238" s="20" t="s">
        <v>32</v>
      </c>
      <c r="U238" s="21" t="s">
        <v>530</v>
      </c>
      <c r="V238" s="21" t="s">
        <v>530</v>
      </c>
    </row>
    <row r="239" spans="1:22" ht="9" customHeight="1">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ht="7.5" customHeight="1">
      <c r="A240" s="13"/>
      <c r="B240" s="13"/>
      <c r="C240" s="13"/>
      <c r="D240" s="13"/>
      <c r="E240" s="13"/>
      <c r="F240" s="13"/>
      <c r="G240" s="13"/>
      <c r="H240" s="13"/>
      <c r="I240" s="13"/>
      <c r="J240" s="13"/>
      <c r="K240" s="13"/>
      <c r="L240" s="13"/>
      <c r="M240" s="13"/>
      <c r="N240" s="13"/>
      <c r="O240" s="13"/>
      <c r="P240" s="13"/>
      <c r="Q240" s="13"/>
      <c r="R240" s="13"/>
      <c r="S240" s="13"/>
      <c r="T240" s="13"/>
      <c r="U240" s="13"/>
      <c r="V240" s="15"/>
    </row>
    <row r="241" ht="15" customHeight="1"/>
    <row r="245" ht="15" customHeight="1"/>
  </sheetData>
  <autoFilter ref="A6:V128"/>
  <mergeCells count="567">
    <mergeCell ref="A1:V1"/>
    <mergeCell ref="A2:V2"/>
    <mergeCell ref="A3:V3"/>
    <mergeCell ref="A4:C4"/>
    <mergeCell ref="D4:H4"/>
    <mergeCell ref="Q5:Q6"/>
    <mergeCell ref="R5:R6"/>
    <mergeCell ref="S5:S6"/>
    <mergeCell ref="G5:G6"/>
    <mergeCell ref="H5:H6"/>
    <mergeCell ref="I5:I6"/>
    <mergeCell ref="J5:J6"/>
    <mergeCell ref="K5:L5"/>
    <mergeCell ref="A5:A6"/>
    <mergeCell ref="B5:B6"/>
    <mergeCell ref="C5:C6"/>
    <mergeCell ref="D5:D6"/>
    <mergeCell ref="E5:E6"/>
    <mergeCell ref="F5:F6"/>
    <mergeCell ref="M5:O5"/>
    <mergeCell ref="A7:A72"/>
    <mergeCell ref="B7:B126"/>
    <mergeCell ref="C7:C72"/>
    <mergeCell ref="D7:D72"/>
    <mergeCell ref="E7:E72"/>
    <mergeCell ref="F7:F38"/>
    <mergeCell ref="G7:G38"/>
    <mergeCell ref="H7:H38"/>
    <mergeCell ref="P5:P6"/>
    <mergeCell ref="P34:P38"/>
    <mergeCell ref="F46:F72"/>
    <mergeCell ref="G46:G72"/>
    <mergeCell ref="H46:H72"/>
    <mergeCell ref="I46:I72"/>
    <mergeCell ref="J46:J47"/>
    <mergeCell ref="K46:K72"/>
    <mergeCell ref="L46:L72"/>
    <mergeCell ref="F39:F45"/>
    <mergeCell ref="G39:G45"/>
    <mergeCell ref="H39:H45"/>
    <mergeCell ref="I39:I45"/>
    <mergeCell ref="J48:J61"/>
    <mergeCell ref="P48:P61"/>
    <mergeCell ref="A73:A126"/>
    <mergeCell ref="I7:I38"/>
    <mergeCell ref="J7:J14"/>
    <mergeCell ref="K7:K38"/>
    <mergeCell ref="L7:L38"/>
    <mergeCell ref="P7:P14"/>
    <mergeCell ref="J15:J20"/>
    <mergeCell ref="P15:P20"/>
    <mergeCell ref="J24:J26"/>
    <mergeCell ref="P24:P26"/>
    <mergeCell ref="J27:J29"/>
    <mergeCell ref="P27:P29"/>
    <mergeCell ref="J21:J23"/>
    <mergeCell ref="P21:P23"/>
    <mergeCell ref="J34:J38"/>
    <mergeCell ref="O15:O20"/>
    <mergeCell ref="O21:O23"/>
    <mergeCell ref="O24:O26"/>
    <mergeCell ref="N24:N26"/>
    <mergeCell ref="N27:N29"/>
    <mergeCell ref="N30:N33"/>
    <mergeCell ref="N34:N38"/>
    <mergeCell ref="O7:O14"/>
    <mergeCell ref="O27:O29"/>
    <mergeCell ref="O31:O32"/>
    <mergeCell ref="Q34:Q38"/>
    <mergeCell ref="R34:R37"/>
    <mergeCell ref="S34:S37"/>
    <mergeCell ref="U34:U38"/>
    <mergeCell ref="U31:U32"/>
    <mergeCell ref="J30:J33"/>
    <mergeCell ref="P30:P33"/>
    <mergeCell ref="Q30:Q33"/>
    <mergeCell ref="R31:R32"/>
    <mergeCell ref="S31:S32"/>
    <mergeCell ref="M7:M38"/>
    <mergeCell ref="Q7:Q14"/>
    <mergeCell ref="T7:T38"/>
    <mergeCell ref="R8:R12"/>
    <mergeCell ref="S8:S12"/>
    <mergeCell ref="Q24:Q26"/>
    <mergeCell ref="Q27:Q29"/>
    <mergeCell ref="S18:S20"/>
    <mergeCell ref="Q21:Q23"/>
    <mergeCell ref="Q15:Q20"/>
    <mergeCell ref="R15:R20"/>
    <mergeCell ref="N7:N14"/>
    <mergeCell ref="N15:N20"/>
    <mergeCell ref="N21:N23"/>
    <mergeCell ref="Q43:Q45"/>
    <mergeCell ref="L39:L45"/>
    <mergeCell ref="P39:P40"/>
    <mergeCell ref="Q39:Q40"/>
    <mergeCell ref="T39:T45"/>
    <mergeCell ref="J41:J42"/>
    <mergeCell ref="P41:P42"/>
    <mergeCell ref="Q41:Q42"/>
    <mergeCell ref="J39:J40"/>
    <mergeCell ref="K39:K45"/>
    <mergeCell ref="J43:J45"/>
    <mergeCell ref="P43:P45"/>
    <mergeCell ref="M39:M45"/>
    <mergeCell ref="N39:N40"/>
    <mergeCell ref="N41:N42"/>
    <mergeCell ref="N43:N45"/>
    <mergeCell ref="O39:O40"/>
    <mergeCell ref="O41:O42"/>
    <mergeCell ref="O43:O45"/>
    <mergeCell ref="Q48:Q61"/>
    <mergeCell ref="R48:R59"/>
    <mergeCell ref="S48:S59"/>
    <mergeCell ref="P46:P47"/>
    <mergeCell ref="Q46:Q47"/>
    <mergeCell ref="T46:T72"/>
    <mergeCell ref="U46:U47"/>
    <mergeCell ref="J68:J69"/>
    <mergeCell ref="P68:P69"/>
    <mergeCell ref="Q68:Q69"/>
    <mergeCell ref="J70:J72"/>
    <mergeCell ref="P70:P72"/>
    <mergeCell ref="Q70:Q72"/>
    <mergeCell ref="J62:J65"/>
    <mergeCell ref="P62:P65"/>
    <mergeCell ref="Q62:Q65"/>
    <mergeCell ref="J66:J67"/>
    <mergeCell ref="P66:P67"/>
    <mergeCell ref="Q66:Q67"/>
    <mergeCell ref="M46:M72"/>
    <mergeCell ref="O48:O61"/>
    <mergeCell ref="O62:O65"/>
    <mergeCell ref="O66:O67"/>
    <mergeCell ref="N46:N47"/>
    <mergeCell ref="C73:C78"/>
    <mergeCell ref="D73:D126"/>
    <mergeCell ref="E73:E78"/>
    <mergeCell ref="F73:F78"/>
    <mergeCell ref="G73:G78"/>
    <mergeCell ref="C79:C126"/>
    <mergeCell ref="E79:E126"/>
    <mergeCell ref="F79:F89"/>
    <mergeCell ref="G79:G89"/>
    <mergeCell ref="F106:F126"/>
    <mergeCell ref="G106:G126"/>
    <mergeCell ref="R74:R75"/>
    <mergeCell ref="S74:S75"/>
    <mergeCell ref="U74:U75"/>
    <mergeCell ref="T73:T78"/>
    <mergeCell ref="P73:P78"/>
    <mergeCell ref="Q73:Q78"/>
    <mergeCell ref="H73:H78"/>
    <mergeCell ref="I73:I78"/>
    <mergeCell ref="J73:J78"/>
    <mergeCell ref="K73:K78"/>
    <mergeCell ref="L73:L78"/>
    <mergeCell ref="M73:M78"/>
    <mergeCell ref="N74:N75"/>
    <mergeCell ref="R79:R81"/>
    <mergeCell ref="S79:S81"/>
    <mergeCell ref="T79:T89"/>
    <mergeCell ref="U79:U80"/>
    <mergeCell ref="R82:R87"/>
    <mergeCell ref="S82:S87"/>
    <mergeCell ref="P79:P89"/>
    <mergeCell ref="Q79:Q89"/>
    <mergeCell ref="H79:H89"/>
    <mergeCell ref="I79:I89"/>
    <mergeCell ref="J79:J89"/>
    <mergeCell ref="K79:K89"/>
    <mergeCell ref="L79:L89"/>
    <mergeCell ref="M79:M89"/>
    <mergeCell ref="N82:N87"/>
    <mergeCell ref="P90:P91"/>
    <mergeCell ref="Q90:Q91"/>
    <mergeCell ref="T90:T99"/>
    <mergeCell ref="J92:J94"/>
    <mergeCell ref="K90:K99"/>
    <mergeCell ref="L90:L99"/>
    <mergeCell ref="F90:F99"/>
    <mergeCell ref="G90:G99"/>
    <mergeCell ref="H90:H99"/>
    <mergeCell ref="I90:I99"/>
    <mergeCell ref="J90:J91"/>
    <mergeCell ref="P95:P96"/>
    <mergeCell ref="Q95:Q96"/>
    <mergeCell ref="J97:J99"/>
    <mergeCell ref="P97:P99"/>
    <mergeCell ref="Q97:Q99"/>
    <mergeCell ref="P92:P94"/>
    <mergeCell ref="Q92:Q94"/>
    <mergeCell ref="R93:R94"/>
    <mergeCell ref="J95:J96"/>
    <mergeCell ref="M90:M99"/>
    <mergeCell ref="N90:N91"/>
    <mergeCell ref="N92:N94"/>
    <mergeCell ref="T100:T105"/>
    <mergeCell ref="R101:R102"/>
    <mergeCell ref="S101:S102"/>
    <mergeCell ref="K100:K105"/>
    <mergeCell ref="L100:L105"/>
    <mergeCell ref="F100:F105"/>
    <mergeCell ref="G100:G105"/>
    <mergeCell ref="H100:H105"/>
    <mergeCell ref="I100:I105"/>
    <mergeCell ref="J100:J105"/>
    <mergeCell ref="Q119:Q121"/>
    <mergeCell ref="R119:R120"/>
    <mergeCell ref="S119:S120"/>
    <mergeCell ref="H106:H126"/>
    <mergeCell ref="I106:I118"/>
    <mergeCell ref="J106:J118"/>
    <mergeCell ref="R104:R105"/>
    <mergeCell ref="S104:S105"/>
    <mergeCell ref="P100:P105"/>
    <mergeCell ref="Q100:Q105"/>
    <mergeCell ref="R109:R115"/>
    <mergeCell ref="S109:S115"/>
    <mergeCell ref="R116:R118"/>
    <mergeCell ref="S116:S118"/>
    <mergeCell ref="M100:M105"/>
    <mergeCell ref="M106:M126"/>
    <mergeCell ref="O109:O115"/>
    <mergeCell ref="O116:O118"/>
    <mergeCell ref="O119:O121"/>
    <mergeCell ref="O122:O126"/>
    <mergeCell ref="N109:N115"/>
    <mergeCell ref="N116:N118"/>
    <mergeCell ref="V116:V118"/>
    <mergeCell ref="I119:I121"/>
    <mergeCell ref="J119:J121"/>
    <mergeCell ref="K106:K126"/>
    <mergeCell ref="L106:L126"/>
    <mergeCell ref="T122:T125"/>
    <mergeCell ref="U122:U123"/>
    <mergeCell ref="V122:V123"/>
    <mergeCell ref="U124:U125"/>
    <mergeCell ref="P122:P126"/>
    <mergeCell ref="Q122:Q126"/>
    <mergeCell ref="R122:R126"/>
    <mergeCell ref="S122:S125"/>
    <mergeCell ref="I122:I126"/>
    <mergeCell ref="J122:J126"/>
    <mergeCell ref="U116:U118"/>
    <mergeCell ref="T106:T118"/>
    <mergeCell ref="P106:P118"/>
    <mergeCell ref="Q106:Q118"/>
    <mergeCell ref="R106:R107"/>
    <mergeCell ref="S106:S107"/>
    <mergeCell ref="T119:T121"/>
    <mergeCell ref="U119:U120"/>
    <mergeCell ref="P119:P121"/>
    <mergeCell ref="P129:P131"/>
    <mergeCell ref="Q129:Q131"/>
    <mergeCell ref="T129:T131"/>
    <mergeCell ref="A134:A149"/>
    <mergeCell ref="B134:B149"/>
    <mergeCell ref="C134:C149"/>
    <mergeCell ref="D134:D149"/>
    <mergeCell ref="E134:E149"/>
    <mergeCell ref="F134:F149"/>
    <mergeCell ref="L129:L131"/>
    <mergeCell ref="G129:G131"/>
    <mergeCell ref="H129:H131"/>
    <mergeCell ref="I129:I131"/>
    <mergeCell ref="J129:J131"/>
    <mergeCell ref="K129:K131"/>
    <mergeCell ref="A129:A131"/>
    <mergeCell ref="B129:B131"/>
    <mergeCell ref="C129:C131"/>
    <mergeCell ref="D129:D131"/>
    <mergeCell ref="E129:E131"/>
    <mergeCell ref="F129:F131"/>
    <mergeCell ref="P137:P139"/>
    <mergeCell ref="Q137:Q139"/>
    <mergeCell ref="T137:T139"/>
    <mergeCell ref="T134:T136"/>
    <mergeCell ref="I137:I139"/>
    <mergeCell ref="J137:J139"/>
    <mergeCell ref="K137:K139"/>
    <mergeCell ref="L137:L139"/>
    <mergeCell ref="L134:L136"/>
    <mergeCell ref="P134:P136"/>
    <mergeCell ref="I134:I136"/>
    <mergeCell ref="J134:J136"/>
    <mergeCell ref="K134:K136"/>
    <mergeCell ref="T140:T141"/>
    <mergeCell ref="I142:I146"/>
    <mergeCell ref="J142:J146"/>
    <mergeCell ref="K142:K146"/>
    <mergeCell ref="L142:L146"/>
    <mergeCell ref="P140:P141"/>
    <mergeCell ref="Q140:Q141"/>
    <mergeCell ref="S147:S148"/>
    <mergeCell ref="T147:T149"/>
    <mergeCell ref="I140:I141"/>
    <mergeCell ref="J140:J141"/>
    <mergeCell ref="K140:K141"/>
    <mergeCell ref="L140:L141"/>
    <mergeCell ref="T142:T146"/>
    <mergeCell ref="I147:I149"/>
    <mergeCell ref="J147:J149"/>
    <mergeCell ref="K147:K149"/>
    <mergeCell ref="L147:L149"/>
    <mergeCell ref="Q147:Q149"/>
    <mergeCell ref="R147:R148"/>
    <mergeCell ref="R158:R159"/>
    <mergeCell ref="Q134:Q136"/>
    <mergeCell ref="I156:I157"/>
    <mergeCell ref="J156:J157"/>
    <mergeCell ref="N147:N149"/>
    <mergeCell ref="N152:N153"/>
    <mergeCell ref="N154:N155"/>
    <mergeCell ref="N156:N157"/>
    <mergeCell ref="N158:N159"/>
    <mergeCell ref="M152:M170"/>
    <mergeCell ref="Q160:Q162"/>
    <mergeCell ref="P167:P170"/>
    <mergeCell ref="P142:P146"/>
    <mergeCell ref="Q142:Q146"/>
    <mergeCell ref="O163:O166"/>
    <mergeCell ref="O167:O170"/>
    <mergeCell ref="N160:N162"/>
    <mergeCell ref="N163:N166"/>
    <mergeCell ref="N167:N170"/>
    <mergeCell ref="Q152:Q153"/>
    <mergeCell ref="K156:K157"/>
    <mergeCell ref="L156:L157"/>
    <mergeCell ref="P158:P159"/>
    <mergeCell ref="Q158:Q159"/>
    <mergeCell ref="A152:A170"/>
    <mergeCell ref="B152:B170"/>
    <mergeCell ref="C152:C170"/>
    <mergeCell ref="D152:D170"/>
    <mergeCell ref="E152:E170"/>
    <mergeCell ref="F152:F170"/>
    <mergeCell ref="P147:P149"/>
    <mergeCell ref="I160:I162"/>
    <mergeCell ref="J160:J162"/>
    <mergeCell ref="K160:K162"/>
    <mergeCell ref="L160:L162"/>
    <mergeCell ref="P160:P162"/>
    <mergeCell ref="O147:O149"/>
    <mergeCell ref="O152:O153"/>
    <mergeCell ref="O154:O155"/>
    <mergeCell ref="O156:O157"/>
    <mergeCell ref="O158:O159"/>
    <mergeCell ref="O160:O162"/>
    <mergeCell ref="G134:G149"/>
    <mergeCell ref="H134:H149"/>
    <mergeCell ref="A173:A227"/>
    <mergeCell ref="B173:B227"/>
    <mergeCell ref="C173:C227"/>
    <mergeCell ref="D173:D227"/>
    <mergeCell ref="E173:E227"/>
    <mergeCell ref="P163:P166"/>
    <mergeCell ref="Q163:Q166"/>
    <mergeCell ref="I167:I170"/>
    <mergeCell ref="J167:J170"/>
    <mergeCell ref="K167:K170"/>
    <mergeCell ref="L167:L170"/>
    <mergeCell ref="I163:I166"/>
    <mergeCell ref="J163:J166"/>
    <mergeCell ref="K163:K166"/>
    <mergeCell ref="L163:L166"/>
    <mergeCell ref="P183:P184"/>
    <mergeCell ref="Q183:Q184"/>
    <mergeCell ref="G152:G170"/>
    <mergeCell ref="H152:H170"/>
    <mergeCell ref="I152:I153"/>
    <mergeCell ref="J152:J153"/>
    <mergeCell ref="K152:K153"/>
    <mergeCell ref="I158:I159"/>
    <mergeCell ref="J158:J159"/>
    <mergeCell ref="T173:T175"/>
    <mergeCell ref="R176:R178"/>
    <mergeCell ref="S176:S178"/>
    <mergeCell ref="T176:T178"/>
    <mergeCell ref="K173:K180"/>
    <mergeCell ref="L173:L180"/>
    <mergeCell ref="I173:I180"/>
    <mergeCell ref="J173:J180"/>
    <mergeCell ref="Q167:Q170"/>
    <mergeCell ref="T152:T170"/>
    <mergeCell ref="I154:I155"/>
    <mergeCell ref="J154:J155"/>
    <mergeCell ref="K154:K155"/>
    <mergeCell ref="L154:L155"/>
    <mergeCell ref="L152:L153"/>
    <mergeCell ref="P152:P153"/>
    <mergeCell ref="R156:R157"/>
    <mergeCell ref="K158:K159"/>
    <mergeCell ref="L158:L159"/>
    <mergeCell ref="P156:P157"/>
    <mergeCell ref="Q156:Q157"/>
    <mergeCell ref="P154:P155"/>
    <mergeCell ref="Q154:Q155"/>
    <mergeCell ref="R154:R155"/>
    <mergeCell ref="I185:I188"/>
    <mergeCell ref="J185:J188"/>
    <mergeCell ref="R179:R180"/>
    <mergeCell ref="I181:I182"/>
    <mergeCell ref="J181:J182"/>
    <mergeCell ref="K181:K182"/>
    <mergeCell ref="L181:L182"/>
    <mergeCell ref="P173:P180"/>
    <mergeCell ref="Q173:Q180"/>
    <mergeCell ref="O173:O180"/>
    <mergeCell ref="O181:O182"/>
    <mergeCell ref="O183:O184"/>
    <mergeCell ref="O185:O188"/>
    <mergeCell ref="N173:N180"/>
    <mergeCell ref="N181:N182"/>
    <mergeCell ref="N183:N184"/>
    <mergeCell ref="N185:N188"/>
    <mergeCell ref="Q194:Q217"/>
    <mergeCell ref="R194:R196"/>
    <mergeCell ref="S194:S196"/>
    <mergeCell ref="R203:R209"/>
    <mergeCell ref="T183:T184"/>
    <mergeCell ref="P181:P182"/>
    <mergeCell ref="Q181:Q182"/>
    <mergeCell ref="T181:T182"/>
    <mergeCell ref="I183:I184"/>
    <mergeCell ref="J183:J184"/>
    <mergeCell ref="K183:K184"/>
    <mergeCell ref="L183:L184"/>
    <mergeCell ref="P189:P193"/>
    <mergeCell ref="Q189:Q193"/>
    <mergeCell ref="T189:T193"/>
    <mergeCell ref="P185:P188"/>
    <mergeCell ref="Q185:Q188"/>
    <mergeCell ref="T185:T188"/>
    <mergeCell ref="I189:I193"/>
    <mergeCell ref="J189:J193"/>
    <mergeCell ref="K189:K193"/>
    <mergeCell ref="L189:L193"/>
    <mergeCell ref="K185:K188"/>
    <mergeCell ref="L185:L188"/>
    <mergeCell ref="I230:I231"/>
    <mergeCell ref="J230:J231"/>
    <mergeCell ref="R218:R219"/>
    <mergeCell ref="S218:S219"/>
    <mergeCell ref="T218:T221"/>
    <mergeCell ref="R210:R216"/>
    <mergeCell ref="S210:S216"/>
    <mergeCell ref="I218:I221"/>
    <mergeCell ref="J218:J221"/>
    <mergeCell ref="K218:K221"/>
    <mergeCell ref="L218:L221"/>
    <mergeCell ref="P218:P221"/>
    <mergeCell ref="Q218:Q221"/>
    <mergeCell ref="T194:T217"/>
    <mergeCell ref="I194:I217"/>
    <mergeCell ref="J194:J217"/>
    <mergeCell ref="K194:K217"/>
    <mergeCell ref="L194:L217"/>
    <mergeCell ref="S204:S209"/>
    <mergeCell ref="R197:R198"/>
    <mergeCell ref="S197:S198"/>
    <mergeCell ref="R199:R202"/>
    <mergeCell ref="S199:S202"/>
    <mergeCell ref="P194:P217"/>
    <mergeCell ref="L234:L235"/>
    <mergeCell ref="T230:T231"/>
    <mergeCell ref="T222:T227"/>
    <mergeCell ref="A230:A238"/>
    <mergeCell ref="B230:B238"/>
    <mergeCell ref="C230:C238"/>
    <mergeCell ref="D230:D238"/>
    <mergeCell ref="E230:E238"/>
    <mergeCell ref="F230:F238"/>
    <mergeCell ref="G230:G238"/>
    <mergeCell ref="J222:J227"/>
    <mergeCell ref="K222:K227"/>
    <mergeCell ref="L222:L227"/>
    <mergeCell ref="P222:P227"/>
    <mergeCell ref="Q222:Q227"/>
    <mergeCell ref="F173:F227"/>
    <mergeCell ref="G173:G227"/>
    <mergeCell ref="H173:H227"/>
    <mergeCell ref="I222:I227"/>
    <mergeCell ref="K232:K233"/>
    <mergeCell ref="L232:L233"/>
    <mergeCell ref="P230:P231"/>
    <mergeCell ref="Q230:Q231"/>
    <mergeCell ref="H230:H238"/>
    <mergeCell ref="I232:I233"/>
    <mergeCell ref="J232:J233"/>
    <mergeCell ref="K230:K231"/>
    <mergeCell ref="L230:L231"/>
    <mergeCell ref="T236:T237"/>
    <mergeCell ref="I4:V4"/>
    <mergeCell ref="T5:T6"/>
    <mergeCell ref="U5:U6"/>
    <mergeCell ref="V5:V6"/>
    <mergeCell ref="P236:P238"/>
    <mergeCell ref="Q236:Q238"/>
    <mergeCell ref="P234:P235"/>
    <mergeCell ref="Q234:Q235"/>
    <mergeCell ref="T234:T235"/>
    <mergeCell ref="I236:I238"/>
    <mergeCell ref="J236:J238"/>
    <mergeCell ref="K236:K238"/>
    <mergeCell ref="L236:L238"/>
    <mergeCell ref="P232:P233"/>
    <mergeCell ref="Q232:Q233"/>
    <mergeCell ref="T232:T233"/>
    <mergeCell ref="I234:I235"/>
    <mergeCell ref="J234:J235"/>
    <mergeCell ref="K234:K235"/>
    <mergeCell ref="O68:O69"/>
    <mergeCell ref="O70:O72"/>
    <mergeCell ref="N194:N217"/>
    <mergeCell ref="N218:N221"/>
    <mergeCell ref="N222:N227"/>
    <mergeCell ref="N230:N231"/>
    <mergeCell ref="M173:M227"/>
    <mergeCell ref="M230:M238"/>
    <mergeCell ref="M129:M131"/>
    <mergeCell ref="O129:O131"/>
    <mergeCell ref="O137:O139"/>
    <mergeCell ref="O140:O141"/>
    <mergeCell ref="O142:O146"/>
    <mergeCell ref="N140:N141"/>
    <mergeCell ref="N142:N146"/>
    <mergeCell ref="M134:M149"/>
    <mergeCell ref="O236:O238"/>
    <mergeCell ref="N234:N235"/>
    <mergeCell ref="N236:N238"/>
    <mergeCell ref="O194:O217"/>
    <mergeCell ref="O218:O221"/>
    <mergeCell ref="O222:O227"/>
    <mergeCell ref="O230:O231"/>
    <mergeCell ref="N189:N193"/>
    <mergeCell ref="N95:N96"/>
    <mergeCell ref="N97:N99"/>
    <mergeCell ref="N119:N121"/>
    <mergeCell ref="N122:N126"/>
    <mergeCell ref="N129:N131"/>
    <mergeCell ref="N134:N136"/>
    <mergeCell ref="N137:N139"/>
    <mergeCell ref="O46:O47"/>
    <mergeCell ref="O34:O37"/>
    <mergeCell ref="O79:O81"/>
    <mergeCell ref="O82:O87"/>
    <mergeCell ref="N79:N81"/>
    <mergeCell ref="O232:O233"/>
    <mergeCell ref="O234:O235"/>
    <mergeCell ref="O90:O91"/>
    <mergeCell ref="O92:O94"/>
    <mergeCell ref="O95:O96"/>
    <mergeCell ref="O97:O99"/>
    <mergeCell ref="O101:O102"/>
    <mergeCell ref="O104:O105"/>
    <mergeCell ref="N101:N102"/>
    <mergeCell ref="N104:N105"/>
    <mergeCell ref="O106:O107"/>
    <mergeCell ref="N106:N107"/>
    <mergeCell ref="N48:N61"/>
    <mergeCell ref="N62:N65"/>
    <mergeCell ref="N66:N67"/>
    <mergeCell ref="N68:N69"/>
    <mergeCell ref="N70:N72"/>
    <mergeCell ref="N232:N233"/>
    <mergeCell ref="O189:O19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Catalina Rodriguez Reyes</dc:creator>
  <cp:keywords/>
  <dc:description/>
  <cp:lastModifiedBy>Adriana Maria Guerrero Ladino</cp:lastModifiedBy>
  <cp:lastPrinted>2016-04-08T19:32:17Z</cp:lastPrinted>
  <dcterms:created xsi:type="dcterms:W3CDTF">2015-01-22T17:09:03Z</dcterms:created>
  <dcterms:modified xsi:type="dcterms:W3CDTF">2016-09-23T20:43:17Z</dcterms:modified>
  <cp:category/>
  <cp:version/>
  <cp:contentType/>
  <cp:contentStatus/>
</cp:coreProperties>
</file>