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5360" windowHeight="7530" tabRatio="499"/>
  </bookViews>
  <sheets>
    <sheet name="Consolidado" sheetId="8" r:id="rId1"/>
  </sheets>
  <externalReferences>
    <externalReference r:id="rId2"/>
    <externalReference r:id="rId3"/>
  </externalReferences>
  <definedNames>
    <definedName name="_xlnm.Print_Titles" localSheetId="0">Consolidado!$1:$5</definedName>
  </definedNames>
  <calcPr calcId="145621" concurrentCalc="0"/>
</workbook>
</file>

<file path=xl/calcChain.xml><?xml version="1.0" encoding="utf-8"?>
<calcChain xmlns="http://schemas.openxmlformats.org/spreadsheetml/2006/main">
  <c r="M23" i="8" l="1"/>
  <c r="M20" i="8"/>
  <c r="M19" i="8"/>
  <c r="M18" i="8"/>
  <c r="M17" i="8"/>
  <c r="M16" i="8"/>
  <c r="M14" i="8"/>
  <c r="M15" i="8"/>
  <c r="M9" i="8"/>
  <c r="M8" i="8"/>
  <c r="M12" i="8"/>
  <c r="M11" i="8"/>
  <c r="M10" i="8"/>
  <c r="M7" i="8"/>
  <c r="M13" i="8"/>
  <c r="M6" i="8"/>
</calcChain>
</file>

<file path=xl/sharedStrings.xml><?xml version="1.0" encoding="utf-8"?>
<sst xmlns="http://schemas.openxmlformats.org/spreadsheetml/2006/main" count="196" uniqueCount="148">
  <si>
    <t>Eje estratégico</t>
  </si>
  <si>
    <t>Implementación de la primera fase del programa de intervención integral de la primera infancia sorda.</t>
  </si>
  <si>
    <t>Plan Nacional de Desarrollo</t>
  </si>
  <si>
    <t>Pilares</t>
  </si>
  <si>
    <t>EQUIDAD</t>
  </si>
  <si>
    <t>Estrategias Transversales</t>
  </si>
  <si>
    <t>Promover acciones de cooperación interinstitucional, orientadas al intercambio de capacidades  y el desarrollo de procesos que faciliten el acceso al ejercicio de derechos de la población sorda.</t>
  </si>
  <si>
    <t>Realizar eventos y capacitación dirigida a comunidad oyente y sorda, para promover el entorno de derechos de las personas con discapacidad autitiva</t>
  </si>
  <si>
    <t>Contribuir con la implementación de la política pública nacional de discapacidad e inclusión social en el ámbito nacional y territorial para la población sorda</t>
  </si>
  <si>
    <t>Prestar servicios de Asistencia técnica para el fortalecimiento Intitucional de la gestión pública y privada, respecto del acceso y goce efectivo de derechos de la población sorda</t>
  </si>
  <si>
    <t>Implementar el proceso de normalización del servicio de interpretación</t>
  </si>
  <si>
    <t>Implementar una estrategia integral para la calidad,  ampliación de la Cobertura y mejorar la permanencia de la población con discapacidad auditiva en el sistema educativo</t>
  </si>
  <si>
    <t>Implementar la Normalización de la lengua de señas colombiana para contextos escolares</t>
  </si>
  <si>
    <t xml:space="preserve">Diseñar, elaborar y producir contenidos,  publicaciones, campañas y piezas de comunicación y divulgación accesibles para personas sordas. </t>
  </si>
  <si>
    <t>Realizar acciones de cooperación interinstitucional orientadas al intercambio de capacidades  y el desarrollo de procesos que faciliten el acceso y permanencia a la educación de la población sorda.</t>
  </si>
  <si>
    <t>Prestar servicios de Asistencia técnica para el fortalecimiento Intitucional de la gestión pública y privada, respecto al acceso a la educación de la población sorda</t>
  </si>
  <si>
    <t>2.000.000 de personas informadas</t>
  </si>
  <si>
    <t>Fortalecer la Capacidad Institucional del INSOR con el fin de dar cumplimiento de la misión encomendada y la visión proyectada en educación para el largo, mediano y corto plazo</t>
  </si>
  <si>
    <t xml:space="preserve">Dos propuestas de reglamentación de la Ley de discapacidad elaboradas </t>
  </si>
  <si>
    <t>Implementar la primera fase del  programa de atención integral de la  primera infancia de población con discapacidad auditiva</t>
  </si>
  <si>
    <t>Realizar eventos y capacitación dirigida a comunidad oyente y sorda, para promover la educación en las personas con discapacidad autitiva</t>
  </si>
  <si>
    <t>Diseñar, elaborar y producir contenidos,  publicaciones, campañas y piezas  de comunicación y divulgación accesibles para orientar sobre el goce efectivo del derecho a la educación de personas con discapacidad auditiva</t>
  </si>
  <si>
    <t>Una propuesta de reglamentación de la Ley de Discapacidad elaborada (correspondiente al componente de educación para la población sorda)</t>
  </si>
  <si>
    <t>50% de sectores administrativos priorizados de orden nacional y territorial con desarrollo de acciones de implementación de ajustes razonables para el acceso a servicios de la población sorda</t>
  </si>
  <si>
    <t>Articular las acciones públicas para el cierre de brechas poblacionales, con acceso a servicios de calidad</t>
  </si>
  <si>
    <t>Meta PND</t>
  </si>
  <si>
    <t>MOVILIDAD SOCIAL</t>
  </si>
  <si>
    <t>EDUCACIÓN</t>
  </si>
  <si>
    <t>GOCE EFECTIVO DE DERECHOS</t>
  </si>
  <si>
    <t>Objetivo Plan Estratégico</t>
  </si>
  <si>
    <t>INSTITUTO NACIONAL PARA SORDOS - INSOR -.</t>
  </si>
  <si>
    <t>Responsable</t>
  </si>
  <si>
    <t>Promover la reducción de brechas poblacionales en el acceso al goce efectivo de derechos y la provisión de servicios de la oferta pública institucional.</t>
  </si>
  <si>
    <t>Fortalecer la capacidad institucional para garantizar la inclusión social de las personas con discapacidad auditiva</t>
  </si>
  <si>
    <t>Promover  la igualdad de oportunidades en el goce efectivo de los derechos sociales</t>
  </si>
  <si>
    <t xml:space="preserve">Actividad </t>
  </si>
  <si>
    <t>META 2016 -2018</t>
  </si>
  <si>
    <t>Elaboración del documento de línea base sobre acceso, permanencia y calidad de la educación para población sorda</t>
  </si>
  <si>
    <t>Fortalecer la capacidad institucional para garantizar la inclusión social de las personas con discapacidad auditiva en el servicio educativo</t>
  </si>
  <si>
    <t>Realizar seguimiento a las acciones institucionales encaminadas a asegurar el acceso, la permanencia y calidad de la educación para la población sorda</t>
  </si>
  <si>
    <t>Reportes de segumiento periódicos de las acciones institucionales implementadas para garantizar y promover el acceso, la permanencia y calidad de la educación para la población sorda</t>
  </si>
  <si>
    <t>Producto</t>
  </si>
  <si>
    <t>Acciones institucionales encaminadas a asegurar el acceso, la permanencia y calidad de la educación para la población sorda con segumiento y monitoreo realizado</t>
  </si>
  <si>
    <t>Política Pública Nacional de discapacidad e inclusión social en el ámbito nacional y territorial para la población sorda</t>
  </si>
  <si>
    <t>Servicios de Asistencia técnica para el fortalecimiento Intitucional de la gestión pública y privada, respecto del acceso y goce efectivo de derechos de la población sorda prestados</t>
  </si>
  <si>
    <t>Acciones de cooperación interinstitucional, orientadas al intercambio de capacidades  y el desarrollo de procesos que faciliten el acceso al ejercicio de derechos de la población sorda promovidos</t>
  </si>
  <si>
    <t>Capacidad Institucional del INSOR Fortalecida</t>
  </si>
  <si>
    <t>Eventos y capacitación dirigida a comunidad oyente y sorda realizados</t>
  </si>
  <si>
    <t>Realizar seguimiento a las acciones institucionales encaminadas a asegurar el acceso, la permanencia y calidad de los servicios para la población sorda</t>
  </si>
  <si>
    <t>Acciones institucionales encaminadas a asegurar el acceso, la permanencia y calidad de los servicios para la población sorda con segumiento y monitoreo realizado</t>
  </si>
  <si>
    <t>Mayor cobertura, permanencia y calidad en el sistema educativo</t>
  </si>
  <si>
    <t>Promover la reducción de brechas en el acceso, permanencia  y calidad de la educación de la población sorda</t>
  </si>
  <si>
    <t>Eventos y capacitaciones dirigidas a comunidad oyente y sorda realizados</t>
  </si>
  <si>
    <t>Protocolo de certificación de interpretes implementado</t>
  </si>
  <si>
    <t>Política Pública Nacional de discapacidad e inclusión social en el ámbito nacional y territorial para la población sorda con  propuesta de reglamentación</t>
  </si>
  <si>
    <t>Capacidad Institucional del INSOR fortalecida</t>
  </si>
  <si>
    <t>Acciones de cooperación interinstitucional Realizadas</t>
  </si>
  <si>
    <t>Servicios de Asistencia técnica prestada</t>
  </si>
  <si>
    <t xml:space="preserve">75 Entidasdes territoriales e instituciones educativas con servicio de asistencia técnica recibidos </t>
  </si>
  <si>
    <t>75 Acciones de cooperación interinstitucional promovidas</t>
  </si>
  <si>
    <t>4 Procesos internos asociados al fortalecimiento de la capacidad institucional del INSOR mejorados</t>
  </si>
  <si>
    <t>30 Acciones de cooperación interinstitucional orientadas al intercambio de capacidades  y el desarrollo de procesos que faciliten el acceso y permanencia a la educación de la población sorda.</t>
  </si>
  <si>
    <t>400 Intérpretes certificados</t>
  </si>
  <si>
    <t>Procesos de planeación lingüística (estatus, actitudes, corpus y adquisición) regulado</t>
  </si>
  <si>
    <t>Un modelo integral de educación pertinente para población sorda generado</t>
  </si>
  <si>
    <t>Un modelo integral de educación implementado</t>
  </si>
  <si>
    <t>Primera fase del  programa de atención integral de la  primera infancia de población con discapacidad auditiva implementado</t>
  </si>
  <si>
    <t>1500 agentes cualificados</t>
  </si>
  <si>
    <t>2100 agentes educativos cualificados</t>
  </si>
  <si>
    <t>4,500,000 de personas informadas</t>
  </si>
  <si>
    <t>Contenidos,  publicaciones, campañas y piezas de comunicación y divulgación accesibles para personas sordas diseñados, elaborados y producidos</t>
  </si>
  <si>
    <t>Oficina Asesora de Planeación y Sistemas/Observatorio</t>
  </si>
  <si>
    <t>Subdirección de Promoción y Desarrollo</t>
  </si>
  <si>
    <t>Oficina Asesora de Planeación y Sistemas/Secretaría General</t>
  </si>
  <si>
    <t>Subdirección de Gestión Educativa</t>
  </si>
  <si>
    <t>OBJETIVO GENERAL: Potenciar al INSOR como un Organismo Asesor Promotor y Garante de  la igualdad de oportunidades para el goce efectivo de los derechos sociales de la población con discapacidad auditiva</t>
  </si>
  <si>
    <t>Transparencia participación y servicio al ciudadano</t>
  </si>
  <si>
    <t>Gestión de talento humano</t>
  </si>
  <si>
    <t>Eficiencia administrativa</t>
  </si>
  <si>
    <t>Gestión financiera</t>
  </si>
  <si>
    <t>Implementar la política de transparencia, participación y servicio al ciudadano en el INSOR</t>
  </si>
  <si>
    <t>Implementar política de gestión del talento humano en el INSOR.</t>
  </si>
  <si>
    <t>Implementar la política de Eficiencia Administrativa en el INSOR</t>
  </si>
  <si>
    <t>Aplicar la Política de gestión Financiera en el INSOR</t>
  </si>
  <si>
    <t>Secretaría General</t>
  </si>
  <si>
    <t>Optimizar la atención al ciudadano</t>
  </si>
  <si>
    <t>Generar acciones estratégicas tendientes a fortalecer la participación ciudadana en el INSOR</t>
  </si>
  <si>
    <t>Fortalecer las estrategias de Transparencia y Acceso a la Información Pública</t>
  </si>
  <si>
    <t>Diseñar y hacer seguimiento al Plan Anticorrupción y de Atención al Ciudadadno 2016</t>
  </si>
  <si>
    <t>Plan Anticorrupción y de Atención al Ciudadadno publicado</t>
  </si>
  <si>
    <t>Un plan anticorrupción y de atención al ciudano publicado  y con acciones de seguimiento</t>
  </si>
  <si>
    <t>ANUAL/PERMANENTE</t>
  </si>
  <si>
    <t>Estrategias de Transparencia y Acceso a la Información Pública fortalecidas</t>
  </si>
  <si>
    <t>Dos estrategias fortalecidas</t>
  </si>
  <si>
    <t>Acciones estratégicas de participación ciudadana en el INSOR fortalecidas</t>
  </si>
  <si>
    <t>Fortalecer los procesos y estrategias de rendición de cuentas</t>
  </si>
  <si>
    <t>Procesos y estrategias de rendición de cuentas fortalecidos</t>
  </si>
  <si>
    <t>Una estrategia du¿iseñada e implementada</t>
  </si>
  <si>
    <t>Dos estrategias de rendición de cuentas fortalecidos</t>
  </si>
  <si>
    <t>Una propuesta de mejoramiento del servicio de atención al ciudadano implementada</t>
  </si>
  <si>
    <t>Servicio de atención al ciudadano fortalecido</t>
  </si>
  <si>
    <t>Actualizar e implementar Plan estratégico de recursos humanos</t>
  </si>
  <si>
    <t>Publicar el Plan anual de vacantes</t>
  </si>
  <si>
    <t>Actuializar e implementar los planes de Bienestar e incentivos</t>
  </si>
  <si>
    <t xml:space="preserve">Cuatro planes actualizados e implementados </t>
  </si>
  <si>
    <t xml:space="preserve">Planes actualizados e implementados </t>
  </si>
  <si>
    <t>Rediseñar los procesos de Gestión de la Calidad</t>
  </si>
  <si>
    <t>Procesos actualizados e implementados</t>
  </si>
  <si>
    <t>Mejorar y aplicar  la Gestión Administrativa y la política de Cero papel</t>
  </si>
  <si>
    <t>Gestión Administrativa y la política de Cero papel mejorados y aplicados</t>
  </si>
  <si>
    <t>Presentar una propuesta de trámites de certificación de intérpretes ajustada a la política de racionalización de trámites</t>
  </si>
  <si>
    <t>Presentar una propuesta de Modernización Institucional</t>
  </si>
  <si>
    <t xml:space="preserve">Mejorar la Gestión de tecnologías de la información </t>
  </si>
  <si>
    <t>Fortalecer los procesos de Gestión documental</t>
  </si>
  <si>
    <t>Un proceso rediseñado</t>
  </si>
  <si>
    <t>Una estrategia de mejoramiento de la gestión administrativa y de poítica de cero papel elaborada</t>
  </si>
  <si>
    <t>Una propuesta elaborada y aplicada</t>
  </si>
  <si>
    <t>Una propuesta de reorganización estructural del INSOR elaborada y presentada ante el MEN</t>
  </si>
  <si>
    <t xml:space="preserve">Implementación de una estrategia integral de fortalecimiento de la plataforma tecnológica del INSOR </t>
  </si>
  <si>
    <t>40% del achivo del INSOR debidamente estructurado y organizado</t>
  </si>
  <si>
    <t>Propuesta elaborada y aplicada</t>
  </si>
  <si>
    <t>Propuesta presentada y gestionada ante el MEN</t>
  </si>
  <si>
    <t>Gestión de tecnologías de la información del INSOR mejoradas</t>
  </si>
  <si>
    <t>Procesos de gestión de gestión documental mejorados</t>
  </si>
  <si>
    <t>Realizar la programación del presupuesto y realizar el seguimiento a su ejecución acorde con la planeación estratégica y obligaciones funcionales del INSOR</t>
  </si>
  <si>
    <t>Realizar oportunamente y presentar ante hacienda el Programa anual mensualizado de caja</t>
  </si>
  <si>
    <t>Realizar la Formulación y seguimiento a proyectos de inversión</t>
  </si>
  <si>
    <t>Un programa presupuestal elaborado y acciones de seguiminto realizadas</t>
  </si>
  <si>
    <t>Programación del presupuesto y acciones de seguimiento a su ejecución realizadas</t>
  </si>
  <si>
    <t>Programa anual mensualizado de caja presentado</t>
  </si>
  <si>
    <t>Proyectos de inversión formulados y con acciones de seguimiento</t>
  </si>
  <si>
    <t>Elaborar y publicar el Plan Anual de Adquisiciones</t>
  </si>
  <si>
    <t xml:space="preserve">Plan Anual de Adquisiciones elaborado, publicado e implementado </t>
  </si>
  <si>
    <t>Un PAC elaborado</t>
  </si>
  <si>
    <t>Presentar un documento de análisis a los proyectos de inversión viegentes</t>
  </si>
  <si>
    <t>Un plan de adquisiciones elaborado, publicado y ejecutado</t>
  </si>
  <si>
    <t>BUEN GOBIERNO</t>
  </si>
  <si>
    <t xml:space="preserve"> Promover una gestión pública transparente que facilite el acceso a la información pública y prevenga la corrupciónen el INSOR</t>
  </si>
  <si>
    <t>FECHA DE EJECUCIÓN REAL</t>
  </si>
  <si>
    <t>FECHA DE INICIO</t>
  </si>
  <si>
    <t>FECHA FINAL</t>
  </si>
  <si>
    <t>PRESUPUESTO APROBADO</t>
  </si>
  <si>
    <t>FÍSICOS Y HUMANOS</t>
  </si>
  <si>
    <t>RECURSOS REQUERIDOS</t>
  </si>
  <si>
    <t>Un proceso de normalización implementado</t>
  </si>
  <si>
    <t>Grupo Talento Humano</t>
  </si>
  <si>
    <t>PLAN DE ACCIÓN 2016</t>
  </si>
  <si>
    <t>Subdirección de Gestión Educativa/Primera infancia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</si>
</sst>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[$€-2]\ * #,##0.00_ ;_ [$€-2]\ * \-#,##0.00_ ;_ [$€-2]\ * &quot;-&quot;??_ "/>
    <numFmt numFmtId="169" formatCode="_ * #,##0.00_ ;_ * \-#,##0.00_ ;_ * &quot;-&quot;??_ ;_ @_ "/>
    <numFmt numFmtId="170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8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3" fillId="0" borderId="0"/>
    <xf numFmtId="0" fontId="3" fillId="0" borderId="0"/>
    <xf numFmtId="0" fontId="3" fillId="22" borderId="7" applyNumberFormat="0" applyFont="0" applyAlignment="0" applyProtection="0"/>
    <xf numFmtId="0" fontId="17" fillId="20" borderId="8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" fillId="23" borderId="0" xfId="0" applyFont="1" applyFill="1" applyBorder="1" applyAlignment="1">
      <alignment horizontal="left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14" fontId="3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3" fontId="23" fillId="25" borderId="10" xfId="0" applyNumberFormat="1" applyFont="1" applyFill="1" applyBorder="1" applyAlignment="1">
      <alignment vertical="center" wrapText="1"/>
    </xf>
    <xf numFmtId="170" fontId="22" fillId="23" borderId="10" xfId="147" applyNumberFormat="1" applyFont="1" applyFill="1" applyBorder="1" applyAlignment="1">
      <alignment horizontal="left" vertical="center" wrapText="1"/>
    </xf>
    <xf numFmtId="170" fontId="22" fillId="25" borderId="10" xfId="147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24" fillId="24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2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3" borderId="9" xfId="0" applyFont="1" applyFill="1" applyBorder="1" applyAlignment="1">
      <alignment horizontal="left" vertical="center" wrapText="1"/>
    </xf>
    <xf numFmtId="0" fontId="22" fillId="23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2" fillId="25" borderId="10" xfId="0" applyFont="1" applyFill="1" applyBorder="1" applyAlignment="1">
      <alignment horizontal="center" vertical="center" textRotation="90" wrapText="1"/>
    </xf>
    <xf numFmtId="0" fontId="22" fillId="25" borderId="10" xfId="0" applyFont="1" applyFill="1" applyBorder="1" applyAlignment="1">
      <alignment horizontal="center" vertical="center" wrapText="1"/>
    </xf>
    <xf numFmtId="170" fontId="22" fillId="23" borderId="10" xfId="147" applyNumberFormat="1" applyFont="1" applyFill="1" applyBorder="1" applyAlignment="1">
      <alignment horizontal="center" vertical="center" wrapText="1"/>
    </xf>
  </cellXfs>
  <cellStyles count="14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Input" xfId="38"/>
    <cellStyle name="Linked Cell" xfId="39"/>
    <cellStyle name="Millares" xfId="147" builtinId="3"/>
    <cellStyle name="Millares 2" xfId="40"/>
    <cellStyle name="Millares 3" xfId="41"/>
    <cellStyle name="Millares 3 2" xfId="144"/>
    <cellStyle name="Millares 4" xfId="56"/>
    <cellStyle name="Millares 4 2" xfId="146"/>
    <cellStyle name="Millares 5" xfId="57"/>
    <cellStyle name="Moneda 2" xfId="42"/>
    <cellStyle name="Moneda 3" xfId="43"/>
    <cellStyle name="Moneda 4" xfId="44"/>
    <cellStyle name="Moneda 5" xfId="55"/>
    <cellStyle name="Moneda 5 2" xfId="145"/>
    <cellStyle name="Normal" xfId="0" builtinId="0"/>
    <cellStyle name="Normal 2" xfId="2"/>
    <cellStyle name="Normal 2 2" xfId="45"/>
    <cellStyle name="Normal 3" xfId="46"/>
    <cellStyle name="Normal 3 2" xfId="47"/>
    <cellStyle name="Normal 4" xfId="48"/>
    <cellStyle name="Normal 5" xfId="49"/>
    <cellStyle name="Normal 6" xfId="1"/>
    <cellStyle name="Note" xfId="50"/>
    <cellStyle name="Output" xfId="51"/>
    <cellStyle name="Porcentaje 2" xfId="52"/>
    <cellStyle name="Porcentaje 3" xfId="3"/>
    <cellStyle name="Title" xfId="53"/>
    <cellStyle name="Warning Text" xfId="5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Copia%20de%20PLAN_INDICATIVO_2016_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_indicativo_2016_GEducativa%20%20_PYD2016%20con%20platas%20ajustado%20y%20ajustado1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CIÓN Y DESARROLLO"/>
    </sheetNames>
    <sheetDataSet>
      <sheetData sheetId="0">
        <row r="9">
          <cell r="E9">
            <v>20000000</v>
          </cell>
        </row>
        <row r="10">
          <cell r="E10">
            <v>35000000</v>
          </cell>
        </row>
        <row r="23">
          <cell r="E23">
            <v>26102000</v>
          </cell>
          <cell r="G23">
            <v>17158000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educación"/>
      <sheetName val="2016 entorno derechos"/>
      <sheetName val="ARO"/>
      <sheetName val="2016 admin"/>
      <sheetName val="Hoja1"/>
      <sheetName val="Hoja2"/>
      <sheetName val="Hoja3"/>
    </sheetNames>
    <sheetDataSet>
      <sheetData sheetId="0"/>
      <sheetData sheetId="1"/>
      <sheetData sheetId="2">
        <row r="5">
          <cell r="Q5">
            <v>25000000</v>
          </cell>
        </row>
        <row r="6">
          <cell r="Q6">
            <v>117400800</v>
          </cell>
        </row>
        <row r="7">
          <cell r="Q7">
            <v>39157858</v>
          </cell>
        </row>
        <row r="10">
          <cell r="Q10">
            <v>63000000</v>
          </cell>
        </row>
        <row r="11">
          <cell r="Q11">
            <v>30000000</v>
          </cell>
        </row>
        <row r="13">
          <cell r="Q13">
            <v>49440000</v>
          </cell>
        </row>
        <row r="14">
          <cell r="Q14">
            <v>25000000</v>
          </cell>
        </row>
        <row r="15">
          <cell r="Q15">
            <v>59400000</v>
          </cell>
        </row>
        <row r="16">
          <cell r="Q16">
            <v>39600000</v>
          </cell>
        </row>
        <row r="17">
          <cell r="Q17">
            <v>55000000</v>
          </cell>
        </row>
        <row r="18">
          <cell r="Q18">
            <v>55000000</v>
          </cell>
        </row>
        <row r="19">
          <cell r="Q19">
            <v>110000000</v>
          </cell>
        </row>
        <row r="20">
          <cell r="Q20">
            <v>6272574</v>
          </cell>
        </row>
        <row r="22">
          <cell r="Q22">
            <v>4000000</v>
          </cell>
        </row>
        <row r="27">
          <cell r="Q27">
            <v>48000000</v>
          </cell>
        </row>
        <row r="29">
          <cell r="Q29">
            <v>73000000</v>
          </cell>
        </row>
        <row r="30">
          <cell r="Q30">
            <v>117897908</v>
          </cell>
        </row>
        <row r="31">
          <cell r="Q31">
            <v>40000000</v>
          </cell>
        </row>
        <row r="33">
          <cell r="Q33">
            <v>118000000</v>
          </cell>
        </row>
        <row r="36">
          <cell r="Q36">
            <v>8000000</v>
          </cell>
        </row>
        <row r="38">
          <cell r="Q38">
            <v>50000000</v>
          </cell>
        </row>
        <row r="44">
          <cell r="Q44">
            <v>173349000</v>
          </cell>
        </row>
        <row r="46">
          <cell r="Q46">
            <v>32000000</v>
          </cell>
        </row>
        <row r="47">
          <cell r="Q47">
            <v>500000000</v>
          </cell>
        </row>
        <row r="48">
          <cell r="Q48">
            <v>58272000</v>
          </cell>
        </row>
        <row r="49">
          <cell r="Q49">
            <v>38522000</v>
          </cell>
        </row>
        <row r="50">
          <cell r="Q50">
            <v>110000000</v>
          </cell>
        </row>
        <row r="51">
          <cell r="Q51">
            <v>24000000</v>
          </cell>
        </row>
        <row r="53">
          <cell r="Q53">
            <v>118000000</v>
          </cell>
        </row>
        <row r="57">
          <cell r="Q57">
            <v>15000000</v>
          </cell>
        </row>
        <row r="58">
          <cell r="Q58">
            <v>38000000</v>
          </cell>
        </row>
        <row r="64">
          <cell r="Q64">
            <v>50000000</v>
          </cell>
        </row>
        <row r="66">
          <cell r="Q66">
            <v>6000000</v>
          </cell>
        </row>
        <row r="69">
          <cell r="Q69">
            <v>51000000</v>
          </cell>
        </row>
        <row r="70">
          <cell r="Q70">
            <v>200000000</v>
          </cell>
        </row>
        <row r="71">
          <cell r="Q71">
            <v>70000000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topLeftCell="A22" zoomScale="60" zoomScaleNormal="55" zoomScalePageLayoutView="70" workbookViewId="0">
      <selection activeCell="A4" sqref="A4:C4"/>
    </sheetView>
  </sheetViews>
  <sheetFormatPr baseColWidth="10" defaultColWidth="10.85546875" defaultRowHeight="15.75" x14ac:dyDescent="0.25"/>
  <cols>
    <col min="1" max="1" width="11.28515625" style="1" customWidth="1"/>
    <col min="2" max="2" width="22.42578125" style="1" customWidth="1"/>
    <col min="3" max="3" width="19.85546875" style="1" customWidth="1"/>
    <col min="4" max="4" width="13.140625" style="1" customWidth="1"/>
    <col min="5" max="5" width="20.140625" style="1" customWidth="1"/>
    <col min="6" max="6" width="20.140625" style="3" customWidth="1"/>
    <col min="7" max="7" width="32.5703125" style="1" customWidth="1"/>
    <col min="8" max="8" width="32" style="1" customWidth="1"/>
    <col min="9" max="9" width="32" style="3" customWidth="1"/>
    <col min="10" max="10" width="20.7109375" style="3" bestFit="1" customWidth="1"/>
    <col min="11" max="11" width="13.28515625" style="3" bestFit="1" customWidth="1"/>
    <col min="12" max="12" width="10.85546875" style="3" bestFit="1" customWidth="1"/>
    <col min="13" max="13" width="16.5703125" style="3" bestFit="1" customWidth="1"/>
    <col min="14" max="14" width="12.140625" style="1" customWidth="1"/>
    <col min="15" max="16384" width="10.85546875" style="1"/>
  </cols>
  <sheetData>
    <row r="1" spans="1:14" ht="18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 customHeight="1" x14ac:dyDescent="0.25">
      <c r="A2" s="22" t="s">
        <v>146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30" t="s">
        <v>75</v>
      </c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31"/>
    </row>
    <row r="4" spans="1:14" s="2" customFormat="1" ht="30" customHeight="1" x14ac:dyDescent="0.25">
      <c r="A4" s="24" t="s">
        <v>2</v>
      </c>
      <c r="B4" s="24"/>
      <c r="C4" s="24"/>
      <c r="D4" s="24" t="s">
        <v>0</v>
      </c>
      <c r="E4" s="24" t="s">
        <v>29</v>
      </c>
      <c r="F4" s="24" t="s">
        <v>31</v>
      </c>
      <c r="G4" s="24" t="s">
        <v>36</v>
      </c>
      <c r="H4" s="24" t="s">
        <v>35</v>
      </c>
      <c r="I4" s="24" t="s">
        <v>41</v>
      </c>
      <c r="J4" s="24">
        <v>2016</v>
      </c>
      <c r="K4" s="24" t="s">
        <v>138</v>
      </c>
      <c r="L4" s="24"/>
      <c r="M4" s="34" t="s">
        <v>143</v>
      </c>
      <c r="N4" s="34"/>
    </row>
    <row r="5" spans="1:14" s="2" customFormat="1" ht="25.5" x14ac:dyDescent="0.25">
      <c r="A5" s="5" t="s">
        <v>3</v>
      </c>
      <c r="B5" s="5" t="s">
        <v>5</v>
      </c>
      <c r="C5" s="5" t="s">
        <v>25</v>
      </c>
      <c r="D5" s="24"/>
      <c r="E5" s="24"/>
      <c r="F5" s="24"/>
      <c r="G5" s="24"/>
      <c r="H5" s="24"/>
      <c r="I5" s="24"/>
      <c r="J5" s="24"/>
      <c r="K5" s="5" t="s">
        <v>139</v>
      </c>
      <c r="L5" s="5" t="s">
        <v>140</v>
      </c>
      <c r="M5" s="15" t="s">
        <v>141</v>
      </c>
      <c r="N5" s="10" t="s">
        <v>142</v>
      </c>
    </row>
    <row r="6" spans="1:14" ht="76.5" customHeight="1" x14ac:dyDescent="0.25">
      <c r="A6" s="26" t="s">
        <v>4</v>
      </c>
      <c r="B6" s="26" t="s">
        <v>26</v>
      </c>
      <c r="C6" s="26" t="s">
        <v>24</v>
      </c>
      <c r="D6" s="32" t="s">
        <v>28</v>
      </c>
      <c r="E6" s="26" t="s">
        <v>33</v>
      </c>
      <c r="F6" s="4" t="s">
        <v>71</v>
      </c>
      <c r="G6" s="7" t="s">
        <v>40</v>
      </c>
      <c r="H6" s="7" t="s">
        <v>48</v>
      </c>
      <c r="I6" s="6" t="s">
        <v>49</v>
      </c>
      <c r="J6" s="16">
        <v>4</v>
      </c>
      <c r="K6" s="8">
        <v>42402</v>
      </c>
      <c r="L6" s="8">
        <v>42735</v>
      </c>
      <c r="M6" s="16">
        <f>+'[1]PROMOCIÓN Y DESARROLLO'!$E$23+'[1]PROMOCIÓN Y DESARROLLO'!$G$23</f>
        <v>43260000</v>
      </c>
      <c r="N6" s="4" t="s">
        <v>71</v>
      </c>
    </row>
    <row r="7" spans="1:14" s="3" customFormat="1" ht="63.75" x14ac:dyDescent="0.25">
      <c r="A7" s="26"/>
      <c r="B7" s="26"/>
      <c r="C7" s="26"/>
      <c r="D7" s="32"/>
      <c r="E7" s="26"/>
      <c r="F7" s="4" t="s">
        <v>72</v>
      </c>
      <c r="G7" s="7" t="s">
        <v>18</v>
      </c>
      <c r="H7" s="7" t="s">
        <v>8</v>
      </c>
      <c r="I7" s="6" t="s">
        <v>43</v>
      </c>
      <c r="J7" s="16">
        <v>1</v>
      </c>
      <c r="K7" s="8">
        <v>42402</v>
      </c>
      <c r="L7" s="8">
        <v>42735</v>
      </c>
      <c r="M7" s="16">
        <f>+'[1]PROMOCIÓN Y DESARROLLO'!$E$9+'[1]PROMOCIÓN Y DESARROLLO'!$E$10</f>
        <v>55000000</v>
      </c>
      <c r="N7" s="4" t="s">
        <v>72</v>
      </c>
    </row>
    <row r="8" spans="1:14" s="3" customFormat="1" ht="76.5" x14ac:dyDescent="0.25">
      <c r="A8" s="26"/>
      <c r="B8" s="26"/>
      <c r="C8" s="26"/>
      <c r="D8" s="32"/>
      <c r="E8" s="26"/>
      <c r="F8" s="4" t="s">
        <v>72</v>
      </c>
      <c r="G8" s="9" t="s">
        <v>23</v>
      </c>
      <c r="H8" s="7" t="s">
        <v>9</v>
      </c>
      <c r="I8" s="6" t="s">
        <v>44</v>
      </c>
      <c r="J8" s="16">
        <v>15</v>
      </c>
      <c r="K8" s="8">
        <v>42402</v>
      </c>
      <c r="L8" s="8">
        <v>42735</v>
      </c>
      <c r="M8" s="16">
        <f>+[2]ARO!$Q$27+[2]ARO!$Q$29+[2]ARO!$Q$30+[2]ARO!$Q$31</f>
        <v>278897908</v>
      </c>
      <c r="N8" s="4" t="s">
        <v>72</v>
      </c>
    </row>
    <row r="9" spans="1:14" s="3" customFormat="1" ht="76.5" x14ac:dyDescent="0.25">
      <c r="A9" s="26"/>
      <c r="B9" s="26"/>
      <c r="C9" s="26"/>
      <c r="D9" s="32"/>
      <c r="E9" s="26"/>
      <c r="F9" s="4" t="s">
        <v>72</v>
      </c>
      <c r="G9" s="9" t="s">
        <v>59</v>
      </c>
      <c r="H9" s="7" t="s">
        <v>6</v>
      </c>
      <c r="I9" s="6" t="s">
        <v>45</v>
      </c>
      <c r="J9" s="16">
        <v>25</v>
      </c>
      <c r="K9" s="8">
        <v>42402</v>
      </c>
      <c r="L9" s="8">
        <v>42735</v>
      </c>
      <c r="M9" s="16">
        <f>+[2]ARO!$Q$36</f>
        <v>8000000</v>
      </c>
      <c r="N9" s="4" t="s">
        <v>72</v>
      </c>
    </row>
    <row r="10" spans="1:14" s="3" customFormat="1" ht="76.5" x14ac:dyDescent="0.25">
      <c r="A10" s="26"/>
      <c r="B10" s="26"/>
      <c r="C10" s="26"/>
      <c r="D10" s="32"/>
      <c r="E10" s="26"/>
      <c r="F10" s="4" t="s">
        <v>73</v>
      </c>
      <c r="G10" s="7" t="s">
        <v>60</v>
      </c>
      <c r="H10" s="7" t="s">
        <v>17</v>
      </c>
      <c r="I10" s="6" t="s">
        <v>46</v>
      </c>
      <c r="J10" s="16">
        <v>4</v>
      </c>
      <c r="K10" s="8">
        <v>42402</v>
      </c>
      <c r="L10" s="8">
        <v>42735</v>
      </c>
      <c r="M10" s="16">
        <f>+[2]ARO!$Q$10+[2]ARO!$Q$11+[2]ARO!$Q$13+[2]ARO!$Q$16+[2]ARO!$Q$17+[2]ARO!$Q$18</f>
        <v>292040000</v>
      </c>
      <c r="N10" s="4" t="s">
        <v>73</v>
      </c>
    </row>
    <row r="11" spans="1:14" ht="63.75" customHeight="1" x14ac:dyDescent="0.25">
      <c r="A11" s="26"/>
      <c r="B11" s="26"/>
      <c r="C11" s="26" t="s">
        <v>34</v>
      </c>
      <c r="D11" s="32"/>
      <c r="E11" s="26" t="s">
        <v>32</v>
      </c>
      <c r="F11" s="6" t="s">
        <v>72</v>
      </c>
      <c r="G11" s="7" t="s">
        <v>16</v>
      </c>
      <c r="H11" s="7" t="s">
        <v>13</v>
      </c>
      <c r="I11" s="6" t="s">
        <v>70</v>
      </c>
      <c r="J11" s="16">
        <v>120</v>
      </c>
      <c r="K11" s="8">
        <v>42402</v>
      </c>
      <c r="L11" s="8">
        <v>42735</v>
      </c>
      <c r="M11" s="16">
        <f>+[2]ARO!$Q$44+[2]ARO!$Q$46+[2]ARO!$Q$48+[2]ARO!$Q$49+[2]ARO!$Q$51</f>
        <v>326143000</v>
      </c>
      <c r="N11" s="6" t="s">
        <v>72</v>
      </c>
    </row>
    <row r="12" spans="1:14" ht="63.75" x14ac:dyDescent="0.25">
      <c r="A12" s="26"/>
      <c r="B12" s="26"/>
      <c r="C12" s="26"/>
      <c r="D12" s="32"/>
      <c r="E12" s="26"/>
      <c r="F12" s="6" t="s">
        <v>72</v>
      </c>
      <c r="G12" s="7" t="s">
        <v>67</v>
      </c>
      <c r="H12" s="7" t="s">
        <v>7</v>
      </c>
      <c r="I12" s="6" t="s">
        <v>52</v>
      </c>
      <c r="J12" s="16">
        <v>500</v>
      </c>
      <c r="K12" s="8">
        <v>42402</v>
      </c>
      <c r="L12" s="8">
        <v>42735</v>
      </c>
      <c r="M12" s="16">
        <f>+[2]ARO!$Q$53</f>
        <v>118000000</v>
      </c>
      <c r="N12" s="6" t="s">
        <v>72</v>
      </c>
    </row>
    <row r="13" spans="1:14" ht="76.5" customHeight="1" x14ac:dyDescent="0.25">
      <c r="A13" s="26" t="s">
        <v>4</v>
      </c>
      <c r="B13" s="26" t="s">
        <v>26</v>
      </c>
      <c r="C13" s="26" t="s">
        <v>24</v>
      </c>
      <c r="D13" s="32"/>
      <c r="E13" s="33" t="s">
        <v>38</v>
      </c>
      <c r="F13" s="10" t="s">
        <v>71</v>
      </c>
      <c r="G13" s="11" t="s">
        <v>37</v>
      </c>
      <c r="H13" s="11" t="s">
        <v>39</v>
      </c>
      <c r="I13" s="12" t="s">
        <v>42</v>
      </c>
      <c r="J13" s="17">
        <v>3</v>
      </c>
      <c r="K13" s="13">
        <v>42402</v>
      </c>
      <c r="L13" s="13">
        <v>42735</v>
      </c>
      <c r="M13" s="17">
        <f>+[2]ARO!$Q$58</f>
        <v>38000000</v>
      </c>
      <c r="N13" s="10" t="s">
        <v>71</v>
      </c>
    </row>
    <row r="14" spans="1:14" s="3" customFormat="1" ht="63.75" x14ac:dyDescent="0.25">
      <c r="A14" s="26"/>
      <c r="B14" s="26"/>
      <c r="C14" s="26"/>
      <c r="D14" s="32"/>
      <c r="E14" s="33"/>
      <c r="F14" s="10" t="s">
        <v>74</v>
      </c>
      <c r="G14" s="14" t="s">
        <v>22</v>
      </c>
      <c r="H14" s="14" t="s">
        <v>8</v>
      </c>
      <c r="I14" s="10" t="s">
        <v>54</v>
      </c>
      <c r="J14" s="17">
        <v>1</v>
      </c>
      <c r="K14" s="13">
        <v>42402</v>
      </c>
      <c r="L14" s="13">
        <v>42735</v>
      </c>
      <c r="M14" s="17">
        <f>+[2]ARO!$Q$22</f>
        <v>4000000</v>
      </c>
      <c r="N14" s="10" t="s">
        <v>74</v>
      </c>
    </row>
    <row r="15" spans="1:14" s="3" customFormat="1" ht="76.5" x14ac:dyDescent="0.25">
      <c r="A15" s="26"/>
      <c r="B15" s="26"/>
      <c r="C15" s="26"/>
      <c r="D15" s="32"/>
      <c r="E15" s="33"/>
      <c r="F15" s="10" t="s">
        <v>73</v>
      </c>
      <c r="G15" s="14" t="s">
        <v>60</v>
      </c>
      <c r="H15" s="14" t="s">
        <v>17</v>
      </c>
      <c r="I15" s="10" t="s">
        <v>55</v>
      </c>
      <c r="J15" s="17">
        <v>4</v>
      </c>
      <c r="K15" s="13">
        <v>42402</v>
      </c>
      <c r="L15" s="13">
        <v>42735</v>
      </c>
      <c r="M15" s="17">
        <f>+[2]ARO!$Q$5+[2]ARO!$Q$6+[2]ARO!$Q$7+[2]ARO!$Q$14+[2]ARO!$Q$15+[2]ARO!$Q$19+[2]ARO!$Q$20</f>
        <v>382231232</v>
      </c>
      <c r="N15" s="10" t="s">
        <v>73</v>
      </c>
    </row>
    <row r="16" spans="1:14" s="3" customFormat="1" ht="76.5" x14ac:dyDescent="0.25">
      <c r="A16" s="26"/>
      <c r="B16" s="26"/>
      <c r="C16" s="26"/>
      <c r="D16" s="32"/>
      <c r="E16" s="33"/>
      <c r="F16" s="10" t="s">
        <v>74</v>
      </c>
      <c r="G16" s="11" t="s">
        <v>61</v>
      </c>
      <c r="H16" s="11" t="s">
        <v>14</v>
      </c>
      <c r="I16" s="12" t="s">
        <v>56</v>
      </c>
      <c r="J16" s="17">
        <v>10</v>
      </c>
      <c r="K16" s="13">
        <v>42402</v>
      </c>
      <c r="L16" s="13">
        <v>42735</v>
      </c>
      <c r="M16" s="17">
        <f>+[2]ARO!$Q$38</f>
        <v>50000000</v>
      </c>
      <c r="N16" s="10" t="s">
        <v>74</v>
      </c>
    </row>
    <row r="17" spans="1:14" s="3" customFormat="1" ht="63.75" x14ac:dyDescent="0.25">
      <c r="A17" s="26"/>
      <c r="B17" s="26"/>
      <c r="C17" s="26"/>
      <c r="D17" s="32"/>
      <c r="E17" s="33"/>
      <c r="F17" s="10" t="s">
        <v>74</v>
      </c>
      <c r="G17" s="11" t="s">
        <v>58</v>
      </c>
      <c r="H17" s="11" t="s">
        <v>15</v>
      </c>
      <c r="I17" s="12" t="s">
        <v>57</v>
      </c>
      <c r="J17" s="17">
        <v>25</v>
      </c>
      <c r="K17" s="13">
        <v>42402</v>
      </c>
      <c r="L17" s="13">
        <v>42735</v>
      </c>
      <c r="M17" s="17">
        <f>+[2]ARO!$Q$33</f>
        <v>118000000</v>
      </c>
      <c r="N17" s="10" t="s">
        <v>74</v>
      </c>
    </row>
    <row r="18" spans="1:14" s="3" customFormat="1" ht="38.25" x14ac:dyDescent="0.25">
      <c r="A18" s="26"/>
      <c r="B18" s="26"/>
      <c r="C18" s="26"/>
      <c r="D18" s="32"/>
      <c r="E18" s="33"/>
      <c r="F18" s="10" t="s">
        <v>74</v>
      </c>
      <c r="G18" s="11" t="s">
        <v>62</v>
      </c>
      <c r="H18" s="11" t="s">
        <v>10</v>
      </c>
      <c r="I18" s="12" t="s">
        <v>53</v>
      </c>
      <c r="J18" s="17">
        <v>100</v>
      </c>
      <c r="K18" s="13">
        <v>42402</v>
      </c>
      <c r="L18" s="13">
        <v>42735</v>
      </c>
      <c r="M18" s="17">
        <f>+[2]ARO!$Q$69+[2]ARO!$Q$70</f>
        <v>251000000</v>
      </c>
      <c r="N18" s="10" t="s">
        <v>74</v>
      </c>
    </row>
    <row r="19" spans="1:14" s="3" customFormat="1" ht="38.25" x14ac:dyDescent="0.25">
      <c r="A19" s="26"/>
      <c r="B19" s="26"/>
      <c r="C19" s="26"/>
      <c r="D19" s="32"/>
      <c r="E19" s="33"/>
      <c r="F19" s="10" t="s">
        <v>74</v>
      </c>
      <c r="G19" s="11" t="s">
        <v>144</v>
      </c>
      <c r="H19" s="11" t="s">
        <v>12</v>
      </c>
      <c r="I19" s="11" t="s">
        <v>63</v>
      </c>
      <c r="J19" s="17">
        <v>1</v>
      </c>
      <c r="K19" s="13">
        <v>42402</v>
      </c>
      <c r="L19" s="13">
        <v>42735</v>
      </c>
      <c r="M19" s="17">
        <f>+[2]ARO!$Q$71</f>
        <v>70000000</v>
      </c>
      <c r="N19" s="10" t="s">
        <v>74</v>
      </c>
    </row>
    <row r="20" spans="1:14" ht="63.75" customHeight="1" x14ac:dyDescent="0.25">
      <c r="A20" s="26" t="s">
        <v>27</v>
      </c>
      <c r="B20" s="26" t="s">
        <v>26</v>
      </c>
      <c r="C20" s="26" t="s">
        <v>50</v>
      </c>
      <c r="D20" s="32"/>
      <c r="E20" s="26" t="s">
        <v>51</v>
      </c>
      <c r="F20" s="4" t="s">
        <v>74</v>
      </c>
      <c r="G20" s="18" t="s">
        <v>65</v>
      </c>
      <c r="H20" s="7" t="s">
        <v>11</v>
      </c>
      <c r="I20" s="7" t="s">
        <v>64</v>
      </c>
      <c r="J20" s="16">
        <v>1</v>
      </c>
      <c r="K20" s="8">
        <v>42402</v>
      </c>
      <c r="L20" s="8">
        <v>42735</v>
      </c>
      <c r="M20" s="16">
        <f>+[2]ARO!$Q$57+[2]ARO!$Q$58+[2]ARO!$Q$64+[2]ARO!$Q$66</f>
        <v>109000000</v>
      </c>
      <c r="N20" s="4" t="s">
        <v>74</v>
      </c>
    </row>
    <row r="21" spans="1:14" s="3" customFormat="1" ht="51" x14ac:dyDescent="0.25">
      <c r="A21" s="26"/>
      <c r="B21" s="26"/>
      <c r="C21" s="26"/>
      <c r="D21" s="32"/>
      <c r="E21" s="26"/>
      <c r="F21" s="4" t="s">
        <v>74</v>
      </c>
      <c r="G21" s="7" t="s">
        <v>1</v>
      </c>
      <c r="H21" s="7" t="s">
        <v>19</v>
      </c>
      <c r="I21" s="7" t="s">
        <v>66</v>
      </c>
      <c r="J21" s="16">
        <v>1</v>
      </c>
      <c r="K21" s="8">
        <v>42402</v>
      </c>
      <c r="L21" s="8">
        <v>42735</v>
      </c>
      <c r="M21" s="16"/>
      <c r="N21" s="4" t="s">
        <v>147</v>
      </c>
    </row>
    <row r="22" spans="1:14" s="3" customFormat="1" ht="63.75" x14ac:dyDescent="0.25">
      <c r="A22" s="26"/>
      <c r="B22" s="26"/>
      <c r="C22" s="26"/>
      <c r="D22" s="32"/>
      <c r="E22" s="26"/>
      <c r="F22" s="4" t="s">
        <v>74</v>
      </c>
      <c r="G22" s="9" t="s">
        <v>68</v>
      </c>
      <c r="H22" s="7" t="s">
        <v>20</v>
      </c>
      <c r="I22" s="7" t="s">
        <v>47</v>
      </c>
      <c r="J22" s="16">
        <v>700</v>
      </c>
      <c r="K22" s="8">
        <v>42402</v>
      </c>
      <c r="L22" s="8">
        <v>42735</v>
      </c>
      <c r="M22" s="16">
        <v>324773340</v>
      </c>
      <c r="N22" s="4" t="s">
        <v>74</v>
      </c>
    </row>
    <row r="23" spans="1:14" s="3" customFormat="1" ht="102" x14ac:dyDescent="0.25">
      <c r="A23" s="26"/>
      <c r="B23" s="26"/>
      <c r="C23" s="26"/>
      <c r="D23" s="32"/>
      <c r="E23" s="26"/>
      <c r="F23" s="4" t="s">
        <v>74</v>
      </c>
      <c r="G23" s="9" t="s">
        <v>69</v>
      </c>
      <c r="H23" s="9" t="s">
        <v>21</v>
      </c>
      <c r="I23" s="7" t="s">
        <v>70</v>
      </c>
      <c r="J23" s="16">
        <v>1500000</v>
      </c>
      <c r="K23" s="8">
        <v>42402</v>
      </c>
      <c r="L23" s="8">
        <v>42735</v>
      </c>
      <c r="M23" s="16">
        <f>+[2]ARO!$Q$47+[2]ARO!$Q$50</f>
        <v>610000000</v>
      </c>
      <c r="N23" s="4" t="s">
        <v>74</v>
      </c>
    </row>
    <row r="24" spans="1:14" ht="47.25" customHeight="1" x14ac:dyDescent="0.2">
      <c r="A24" s="19"/>
      <c r="B24" s="25" t="s">
        <v>136</v>
      </c>
      <c r="C24" s="25" t="s">
        <v>137</v>
      </c>
      <c r="D24" s="27" t="s">
        <v>76</v>
      </c>
      <c r="E24" s="27" t="s">
        <v>80</v>
      </c>
      <c r="F24" s="23" t="s">
        <v>73</v>
      </c>
      <c r="G24" s="19" t="s">
        <v>90</v>
      </c>
      <c r="H24" s="20" t="s">
        <v>88</v>
      </c>
      <c r="I24" s="19" t="s">
        <v>89</v>
      </c>
      <c r="J24" s="28" t="s">
        <v>91</v>
      </c>
      <c r="K24" s="8">
        <v>42398</v>
      </c>
      <c r="L24" s="8">
        <v>42735</v>
      </c>
      <c r="M24" s="35">
        <v>100000000</v>
      </c>
      <c r="N24" s="35" t="s">
        <v>73</v>
      </c>
    </row>
    <row r="25" spans="1:14" ht="38.25" x14ac:dyDescent="0.2">
      <c r="A25" s="19"/>
      <c r="B25" s="25"/>
      <c r="C25" s="25"/>
      <c r="D25" s="27"/>
      <c r="E25" s="27"/>
      <c r="F25" s="23"/>
      <c r="G25" s="19" t="s">
        <v>93</v>
      </c>
      <c r="H25" s="20" t="s">
        <v>87</v>
      </c>
      <c r="I25" s="19" t="s">
        <v>92</v>
      </c>
      <c r="J25" s="28"/>
      <c r="K25" s="8">
        <v>42398</v>
      </c>
      <c r="L25" s="8">
        <v>42735</v>
      </c>
      <c r="M25" s="35"/>
      <c r="N25" s="35"/>
    </row>
    <row r="26" spans="1:14" ht="51" x14ac:dyDescent="0.2">
      <c r="A26" s="19"/>
      <c r="B26" s="25"/>
      <c r="C26" s="25"/>
      <c r="D26" s="27"/>
      <c r="E26" s="27"/>
      <c r="F26" s="23"/>
      <c r="G26" s="19" t="s">
        <v>97</v>
      </c>
      <c r="H26" s="20" t="s">
        <v>86</v>
      </c>
      <c r="I26" s="19" t="s">
        <v>94</v>
      </c>
      <c r="J26" s="28"/>
      <c r="K26" s="8">
        <v>42398</v>
      </c>
      <c r="L26" s="8">
        <v>42735</v>
      </c>
      <c r="M26" s="35"/>
      <c r="N26" s="35"/>
    </row>
    <row r="27" spans="1:14" ht="25.5" x14ac:dyDescent="0.2">
      <c r="A27" s="19"/>
      <c r="B27" s="25"/>
      <c r="C27" s="25"/>
      <c r="D27" s="27"/>
      <c r="E27" s="27"/>
      <c r="F27" s="23"/>
      <c r="G27" s="20" t="s">
        <v>98</v>
      </c>
      <c r="H27" s="20" t="s">
        <v>95</v>
      </c>
      <c r="I27" s="19" t="s">
        <v>96</v>
      </c>
      <c r="J27" s="28"/>
      <c r="K27" s="8">
        <v>42398</v>
      </c>
      <c r="L27" s="8">
        <v>42735</v>
      </c>
      <c r="M27" s="35"/>
      <c r="N27" s="35"/>
    </row>
    <row r="28" spans="1:14" ht="38.25" x14ac:dyDescent="0.25">
      <c r="A28" s="19"/>
      <c r="B28" s="25"/>
      <c r="C28" s="25"/>
      <c r="D28" s="27"/>
      <c r="E28" s="27"/>
      <c r="F28" s="23"/>
      <c r="G28" s="19" t="s">
        <v>99</v>
      </c>
      <c r="H28" s="21" t="s">
        <v>85</v>
      </c>
      <c r="I28" s="19" t="s">
        <v>100</v>
      </c>
      <c r="J28" s="28"/>
      <c r="K28" s="8">
        <v>42398</v>
      </c>
      <c r="L28" s="8">
        <v>42735</v>
      </c>
      <c r="M28" s="35"/>
      <c r="N28" s="35"/>
    </row>
    <row r="29" spans="1:14" ht="31.5" customHeight="1" x14ac:dyDescent="0.2">
      <c r="A29" s="19"/>
      <c r="B29" s="25"/>
      <c r="C29" s="25"/>
      <c r="D29" s="27" t="s">
        <v>77</v>
      </c>
      <c r="E29" s="27" t="s">
        <v>81</v>
      </c>
      <c r="F29" s="29" t="s">
        <v>84</v>
      </c>
      <c r="G29" s="28" t="s">
        <v>104</v>
      </c>
      <c r="H29" s="20" t="s">
        <v>101</v>
      </c>
      <c r="I29" s="28" t="s">
        <v>105</v>
      </c>
      <c r="J29" s="28" t="s">
        <v>91</v>
      </c>
      <c r="K29" s="8">
        <v>42398</v>
      </c>
      <c r="L29" s="8">
        <v>42735</v>
      </c>
      <c r="M29" s="35">
        <v>100000000</v>
      </c>
      <c r="N29" s="35" t="s">
        <v>145</v>
      </c>
    </row>
    <row r="30" spans="1:14" ht="15.75" customHeight="1" x14ac:dyDescent="0.2">
      <c r="A30" s="19"/>
      <c r="B30" s="25"/>
      <c r="C30" s="25"/>
      <c r="D30" s="27"/>
      <c r="E30" s="27"/>
      <c r="F30" s="29"/>
      <c r="G30" s="28"/>
      <c r="H30" s="20" t="s">
        <v>102</v>
      </c>
      <c r="I30" s="28"/>
      <c r="J30" s="28"/>
      <c r="K30" s="8">
        <v>42398</v>
      </c>
      <c r="L30" s="8">
        <v>42735</v>
      </c>
      <c r="M30" s="35"/>
      <c r="N30" s="35"/>
    </row>
    <row r="31" spans="1:14" ht="25.5" x14ac:dyDescent="0.2">
      <c r="A31" s="19"/>
      <c r="B31" s="25"/>
      <c r="C31" s="25"/>
      <c r="D31" s="27"/>
      <c r="E31" s="27"/>
      <c r="F31" s="29"/>
      <c r="G31" s="28"/>
      <c r="H31" s="20" t="s">
        <v>103</v>
      </c>
      <c r="I31" s="28"/>
      <c r="J31" s="28"/>
      <c r="K31" s="8">
        <v>42398</v>
      </c>
      <c r="L31" s="8">
        <v>42735</v>
      </c>
      <c r="M31" s="35"/>
      <c r="N31" s="35"/>
    </row>
    <row r="32" spans="1:14" ht="25.5" x14ac:dyDescent="0.2">
      <c r="A32" s="19"/>
      <c r="B32" s="25"/>
      <c r="C32" s="25"/>
      <c r="D32" s="27" t="s">
        <v>78</v>
      </c>
      <c r="E32" s="27" t="s">
        <v>82</v>
      </c>
      <c r="F32" s="23" t="s">
        <v>73</v>
      </c>
      <c r="G32" s="19" t="s">
        <v>114</v>
      </c>
      <c r="H32" s="20" t="s">
        <v>106</v>
      </c>
      <c r="I32" s="19" t="s">
        <v>107</v>
      </c>
      <c r="J32" s="28" t="s">
        <v>91</v>
      </c>
      <c r="K32" s="8">
        <v>42398</v>
      </c>
      <c r="L32" s="8">
        <v>42735</v>
      </c>
      <c r="M32" s="35">
        <v>200000000</v>
      </c>
      <c r="N32" s="35" t="s">
        <v>73</v>
      </c>
    </row>
    <row r="33" spans="1:14" ht="47.25" customHeight="1" x14ac:dyDescent="0.2">
      <c r="A33" s="19"/>
      <c r="B33" s="25"/>
      <c r="C33" s="25"/>
      <c r="D33" s="27"/>
      <c r="E33" s="27"/>
      <c r="F33" s="23"/>
      <c r="G33" s="19" t="s">
        <v>115</v>
      </c>
      <c r="H33" s="20" t="s">
        <v>108</v>
      </c>
      <c r="I33" s="19" t="s">
        <v>109</v>
      </c>
      <c r="J33" s="28"/>
      <c r="K33" s="8">
        <v>42398</v>
      </c>
      <c r="L33" s="8">
        <v>42735</v>
      </c>
      <c r="M33" s="35"/>
      <c r="N33" s="35"/>
    </row>
    <row r="34" spans="1:14" ht="51" x14ac:dyDescent="0.2">
      <c r="A34" s="19"/>
      <c r="B34" s="25"/>
      <c r="C34" s="25"/>
      <c r="D34" s="27"/>
      <c r="E34" s="27"/>
      <c r="F34" s="23"/>
      <c r="G34" s="19" t="s">
        <v>116</v>
      </c>
      <c r="H34" s="20" t="s">
        <v>110</v>
      </c>
      <c r="I34" s="19" t="s">
        <v>120</v>
      </c>
      <c r="J34" s="28"/>
      <c r="K34" s="8">
        <v>42398</v>
      </c>
      <c r="L34" s="8">
        <v>42735</v>
      </c>
      <c r="M34" s="35"/>
      <c r="N34" s="35"/>
    </row>
    <row r="35" spans="1:14" ht="38.25" x14ac:dyDescent="0.2">
      <c r="A35" s="19"/>
      <c r="B35" s="25"/>
      <c r="C35" s="25"/>
      <c r="D35" s="27"/>
      <c r="E35" s="27"/>
      <c r="F35" s="23"/>
      <c r="G35" s="19" t="s">
        <v>117</v>
      </c>
      <c r="H35" s="20" t="s">
        <v>111</v>
      </c>
      <c r="I35" s="19" t="s">
        <v>121</v>
      </c>
      <c r="J35" s="28"/>
      <c r="K35" s="8">
        <v>42398</v>
      </c>
      <c r="L35" s="8">
        <v>42735</v>
      </c>
      <c r="M35" s="35"/>
      <c r="N35" s="35"/>
    </row>
    <row r="36" spans="1:14" ht="38.25" x14ac:dyDescent="0.2">
      <c r="A36" s="19"/>
      <c r="B36" s="25"/>
      <c r="C36" s="25"/>
      <c r="D36" s="27"/>
      <c r="E36" s="27"/>
      <c r="F36" s="23"/>
      <c r="G36" s="19" t="s">
        <v>118</v>
      </c>
      <c r="H36" s="20" t="s">
        <v>112</v>
      </c>
      <c r="I36" s="19" t="s">
        <v>122</v>
      </c>
      <c r="J36" s="28"/>
      <c r="K36" s="8">
        <v>42398</v>
      </c>
      <c r="L36" s="8">
        <v>42735</v>
      </c>
      <c r="M36" s="35"/>
      <c r="N36" s="35"/>
    </row>
    <row r="37" spans="1:14" ht="38.25" x14ac:dyDescent="0.2">
      <c r="A37" s="19"/>
      <c r="B37" s="25"/>
      <c r="C37" s="25"/>
      <c r="D37" s="27"/>
      <c r="E37" s="27"/>
      <c r="F37" s="23"/>
      <c r="G37" s="19" t="s">
        <v>119</v>
      </c>
      <c r="H37" s="20" t="s">
        <v>113</v>
      </c>
      <c r="I37" s="19" t="s">
        <v>123</v>
      </c>
      <c r="J37" s="28"/>
      <c r="K37" s="8">
        <v>42398</v>
      </c>
      <c r="L37" s="8">
        <v>42735</v>
      </c>
      <c r="M37" s="35"/>
      <c r="N37" s="35"/>
    </row>
    <row r="38" spans="1:14" ht="63.75" x14ac:dyDescent="0.2">
      <c r="A38" s="19"/>
      <c r="B38" s="25"/>
      <c r="C38" s="25"/>
      <c r="D38" s="27" t="s">
        <v>79</v>
      </c>
      <c r="E38" s="27" t="s">
        <v>83</v>
      </c>
      <c r="F38" s="23" t="s">
        <v>73</v>
      </c>
      <c r="G38" s="19" t="s">
        <v>127</v>
      </c>
      <c r="H38" s="20" t="s">
        <v>124</v>
      </c>
      <c r="I38" s="19" t="s">
        <v>128</v>
      </c>
      <c r="J38" s="28" t="s">
        <v>91</v>
      </c>
      <c r="K38" s="8">
        <v>42385</v>
      </c>
      <c r="L38" s="8">
        <v>42735</v>
      </c>
      <c r="M38" s="28">
        <v>0</v>
      </c>
      <c r="N38" s="28" t="s">
        <v>73</v>
      </c>
    </row>
    <row r="39" spans="1:14" ht="38.25" x14ac:dyDescent="0.2">
      <c r="A39" s="19"/>
      <c r="B39" s="25"/>
      <c r="C39" s="25"/>
      <c r="D39" s="27"/>
      <c r="E39" s="27"/>
      <c r="F39" s="23"/>
      <c r="G39" s="19" t="s">
        <v>133</v>
      </c>
      <c r="H39" s="20" t="s">
        <v>125</v>
      </c>
      <c r="I39" s="19" t="s">
        <v>129</v>
      </c>
      <c r="J39" s="28"/>
      <c r="K39" s="8">
        <v>42385</v>
      </c>
      <c r="L39" s="8">
        <v>42735</v>
      </c>
      <c r="M39" s="28"/>
      <c r="N39" s="28"/>
    </row>
    <row r="40" spans="1:14" ht="38.25" x14ac:dyDescent="0.2">
      <c r="A40" s="19"/>
      <c r="B40" s="25"/>
      <c r="C40" s="25"/>
      <c r="D40" s="27"/>
      <c r="E40" s="27"/>
      <c r="F40" s="23"/>
      <c r="G40" s="19" t="s">
        <v>134</v>
      </c>
      <c r="H40" s="20" t="s">
        <v>126</v>
      </c>
      <c r="I40" s="19" t="s">
        <v>130</v>
      </c>
      <c r="J40" s="28"/>
      <c r="K40" s="8">
        <v>42385</v>
      </c>
      <c r="L40" s="8">
        <v>42735</v>
      </c>
      <c r="M40" s="28"/>
      <c r="N40" s="28"/>
    </row>
    <row r="41" spans="1:14" ht="38.25" x14ac:dyDescent="0.2">
      <c r="A41" s="19"/>
      <c r="B41" s="25"/>
      <c r="C41" s="25"/>
      <c r="D41" s="27"/>
      <c r="E41" s="27"/>
      <c r="F41" s="23"/>
      <c r="G41" s="19" t="s">
        <v>135</v>
      </c>
      <c r="H41" s="20" t="s">
        <v>131</v>
      </c>
      <c r="I41" s="19" t="s">
        <v>132</v>
      </c>
      <c r="J41" s="28"/>
      <c r="K41" s="8">
        <v>42385</v>
      </c>
      <c r="L41" s="8">
        <v>42735</v>
      </c>
      <c r="M41" s="28"/>
      <c r="N41" s="28"/>
    </row>
  </sheetData>
  <mergeCells count="56">
    <mergeCell ref="J29:J31"/>
    <mergeCell ref="J32:J37"/>
    <mergeCell ref="J38:J41"/>
    <mergeCell ref="J4:J5"/>
    <mergeCell ref="M4:N4"/>
    <mergeCell ref="M29:M31"/>
    <mergeCell ref="M32:M37"/>
    <mergeCell ref="M24:M28"/>
    <mergeCell ref="M38:M41"/>
    <mergeCell ref="N24:N28"/>
    <mergeCell ref="N29:N31"/>
    <mergeCell ref="N32:N37"/>
    <mergeCell ref="N38:N41"/>
    <mergeCell ref="A6:A12"/>
    <mergeCell ref="A3:M3"/>
    <mergeCell ref="D24:D28"/>
    <mergeCell ref="E24:E28"/>
    <mergeCell ref="F24:F28"/>
    <mergeCell ref="I4:I5"/>
    <mergeCell ref="D6:D23"/>
    <mergeCell ref="E13:E19"/>
    <mergeCell ref="C13:C19"/>
    <mergeCell ref="B20:B23"/>
    <mergeCell ref="A20:A23"/>
    <mergeCell ref="A13:A19"/>
    <mergeCell ref="B13:B19"/>
    <mergeCell ref="B6:B12"/>
    <mergeCell ref="J24:J28"/>
    <mergeCell ref="C6:C10"/>
    <mergeCell ref="C11:C12"/>
    <mergeCell ref="D29:D31"/>
    <mergeCell ref="D32:D37"/>
    <mergeCell ref="E29:E31"/>
    <mergeCell ref="E32:E37"/>
    <mergeCell ref="E4:E5"/>
    <mergeCell ref="E6:E10"/>
    <mergeCell ref="G29:G31"/>
    <mergeCell ref="I29:I31"/>
    <mergeCell ref="F29:F31"/>
    <mergeCell ref="E11:E12"/>
    <mergeCell ref="A1:N1"/>
    <mergeCell ref="A2:N2"/>
    <mergeCell ref="F32:F37"/>
    <mergeCell ref="K4:L4"/>
    <mergeCell ref="F38:F41"/>
    <mergeCell ref="B24:B41"/>
    <mergeCell ref="C24:C41"/>
    <mergeCell ref="A4:C4"/>
    <mergeCell ref="D4:D5"/>
    <mergeCell ref="C20:C23"/>
    <mergeCell ref="E20:E23"/>
    <mergeCell ref="D38:D41"/>
    <mergeCell ref="E38:E41"/>
    <mergeCell ref="F4:F5"/>
    <mergeCell ref="G4:G5"/>
    <mergeCell ref="H4:H5"/>
  </mergeCells>
  <printOptions horizontalCentered="1"/>
  <pageMargins left="0.70866141732283472" right="0.31496062992125984" top="0.35433070866141736" bottom="0.35433070866141736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Consolidado</vt:lpstr>
      <vt:lpstr>Consolidado!Títulos_a_imprimir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Catalina Rodriguez Reyes</dc:creator>
  <cp:lastModifiedBy>Adriana</cp:lastModifiedBy>
  <cp:lastPrinted>2016-01-30T06:06:38Z</cp:lastPrinted>
  <dcterms:created xsi:type="dcterms:W3CDTF">2015-01-22T17:09:03Z</dcterms:created>
  <dcterms:modified xsi:type="dcterms:W3CDTF">2016-01-30T06:12:49Z</dcterms:modified>
</cp:coreProperties>
</file>