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345" firstSheet="7" activeTab="7"/>
  </bookViews>
  <sheets>
    <sheet name="ABRIL JUNIO 2017 " sheetId="5" state="hidden" r:id="rId1"/>
    <sheet name="EJECUCION ABRIL JUNIO 2017" sheetId="6" state="hidden" r:id="rId2"/>
    <sheet name="Enecucion enero-marzo" sheetId="1" state="hidden" r:id="rId3"/>
    <sheet name="Pagos enero-marzo" sheetId="4" state="hidden" r:id="rId4"/>
    <sheet name="Prop Aust." sheetId="7" state="hidden" r:id="rId5"/>
    <sheet name="Prop Aust Suma" sheetId="8" state="hidden" r:id="rId6"/>
    <sheet name="ENERO MARZO 2017" sheetId="3" state="hidden" r:id="rId7"/>
    <sheet name="4 TRIMESTRE" sheetId="11" r:id="rId8"/>
    <sheet name="Seguimiento" sheetId="9" state="hidden" r:id="rId9"/>
    <sheet name="sEG 3ER" sheetId="10" state="hidden" r:id="rId10"/>
  </sheets>
  <externalReferences>
    <externalReference r:id="rId13"/>
  </externalReferences>
  <definedNames>
    <definedName name="_xlnm.Print_Area" localSheetId="6">'ENERO MARZO 2017'!$B$2:$F$16</definedName>
  </definedNames>
  <calcPr calcId="162913"/>
</workbook>
</file>

<file path=xl/comments7.xml><?xml version="1.0" encoding="utf-8"?>
<comments xmlns="http://schemas.openxmlformats.org/spreadsheetml/2006/main">
  <authors>
    <author>Olga Beatriz Rodriguez Solorzano</author>
  </authors>
  <commentList>
    <comment ref="O8" authorId="0">
      <text>
        <r>
          <rPr>
            <b/>
            <sz val="9"/>
            <rFont val="Tahoma"/>
            <family val="2"/>
          </rPr>
          <t>Olga Beatriz Rodriguez Solorzano:</t>
        </r>
        <r>
          <rPr>
            <sz val="9"/>
            <rFont val="Tahoma"/>
            <family val="2"/>
          </rPr>
          <t xml:space="preserve">
Este rubro no hace parte del plan de austeridad formulado por el Instituto para 2017
</t>
        </r>
      </text>
    </comment>
    <comment ref="T8" authorId="0">
      <text>
        <r>
          <rPr>
            <b/>
            <sz val="9"/>
            <rFont val="Tahoma"/>
            <family val="2"/>
          </rPr>
          <t>Olga Beatriz Rodriguez Solorzano:</t>
        </r>
        <r>
          <rPr>
            <sz val="9"/>
            <rFont val="Tahoma"/>
            <family val="2"/>
          </rPr>
          <t xml:space="preserve">
Este rubro no hace parte del plan de austeridad formulado por el Instituto para 2017
</t>
        </r>
      </text>
    </comment>
  </commentList>
</comments>
</file>

<file path=xl/comments8.xml><?xml version="1.0" encoding="utf-8"?>
<comments xmlns="http://schemas.openxmlformats.org/spreadsheetml/2006/main">
  <authors>
    <author>Olga Beatriz Rodriguez Solorzano</author>
  </authors>
  <commentList>
    <comment ref="O8" authorId="0">
      <text>
        <r>
          <rPr>
            <b/>
            <sz val="9"/>
            <rFont val="Tahoma"/>
            <family val="2"/>
          </rPr>
          <t>Olga Beatriz Rodriguez Solorzano:</t>
        </r>
        <r>
          <rPr>
            <sz val="9"/>
            <rFont val="Tahoma"/>
            <family val="2"/>
          </rPr>
          <t xml:space="preserve">
Este rubro no hace parte del plan de austeridad formulado por el Instituto para 2017
</t>
        </r>
      </text>
    </comment>
  </commentList>
</comments>
</file>

<file path=xl/sharedStrings.xml><?xml version="1.0" encoding="utf-8"?>
<sst xmlns="http://schemas.openxmlformats.org/spreadsheetml/2006/main" count="4590" uniqueCount="577">
  <si>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</si>
  <si>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</si>
  <si>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</si>
  <si>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</si>
  <si>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</si>
  <si>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</si>
  <si>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</si>
  <si>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</si>
  <si>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</si>
  <si>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</si>
  <si>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</si>
  <si>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</si>
  <si>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</si>
  <si>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</si>
  <si>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</si>
  <si>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</si>
  <si>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</si>
  <si>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</si>
  <si>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</si>
  <si>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</si>
  <si>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</si>
  <si>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</si>
  <si>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</si>
  <si>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</si>
  <si>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</si>
  <si>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</si>
  <si>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</si>
  <si>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</si>
  <si>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</si>
  <si>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</si>
  <si>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</si>
  <si>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</si>
  <si>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</si>
  <si>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</si>
  <si>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</si>
  <si>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</si>
  <si>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</si>
  <si>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</si>
  <si>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</si>
  <si>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</si>
  <si>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</si>
  <si>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</si>
  <si>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</si>
  <si>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</si>
  <si>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</si>
  <si>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</si>
  <si>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</si>
  <si>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</si>
  <si>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</si>
  <si>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</si>
  <si>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</si>
  <si>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</si>
  <si>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</si>
  <si>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</si>
  <si>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</si>
  <si>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</si>
  <si>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</si>
  <si>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</si>
  <si>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</si>
  <si>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</si>
  <si>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</si>
  <si>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</si>
  <si>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</si>
  <si>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</si>
  <si>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</si>
  <si>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</si>
  <si>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</si>
  <si>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</si>
  <si>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</si>
  <si>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</si>
  <si>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</si>
  <si>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</si>
  <si>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</si>
  <si>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</si>
  <si>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</si>
  <si>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</si>
  <si>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</si>
  <si>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</si>
  <si>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</si>
  <si>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</si>
  <si>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</si>
  <si>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</si>
  <si>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</si>
  <si>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</si>
  <si>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</si>
  <si>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</si>
  <si>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</si>
  <si>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</si>
  <si>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</si>
  <si>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</si>
  <si>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</si>
  <si>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</si>
  <si>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</si>
  <si>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</si>
  <si>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</si>
  <si>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</si>
  <si>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</si>
  <si>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</si>
  <si>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</si>
  <si>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</si>
  <si>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</si>
  <si>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</si>
  <si>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</si>
  <si>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</si>
  <si>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</si>
  <si>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</si>
  <si>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</si>
  <si>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</si>
  <si>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Propios</t>
  </si>
  <si>
    <t>20</t>
  </si>
  <si>
    <t>IMPUESTO DE VEHICULO</t>
  </si>
  <si>
    <t>A-2-0-3-50-3</t>
  </si>
  <si>
    <t>IMPUESTO PREDIAL</t>
  </si>
  <si>
    <t>A-2-0-4-1-8</t>
  </si>
  <si>
    <t>8</t>
  </si>
  <si>
    <t>21</t>
  </si>
  <si>
    <t>SOFTWARE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</si>
  <si>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</si>
  <si>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</si>
  <si>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</si>
  <si>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</si>
  <si>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</si>
  <si>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</si>
  <si>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</si>
  <si>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</si>
  <si>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</si>
  <si>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</si>
  <si>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</si>
  <si>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</si>
  <si>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</si>
  <si>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</si>
  <si>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</si>
  <si>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</si>
  <si>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</si>
  <si>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</si>
  <si>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A-2-0-4-6-2</t>
  </si>
  <si>
    <t>CORREO</t>
  </si>
  <si>
    <t>A-2-0-4-6-7</t>
  </si>
  <si>
    <t>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</si>
  <si>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</si>
  <si>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</si>
  <si>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</si>
  <si>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</si>
  <si>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</si>
  <si>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</si>
  <si>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</si>
  <si>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</si>
  <si>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</si>
  <si>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</si>
  <si>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</si>
  <si>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</si>
  <si>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</si>
  <si>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</si>
  <si>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</si>
  <si>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</si>
  <si>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</si>
  <si>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</si>
  <si>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</si>
  <si>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</si>
  <si>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A-2-0-4-10-2</t>
  </si>
  <si>
    <t>ARRENDAMIENTOS BIENES INMUEBLES</t>
  </si>
  <si>
    <t>A-2-0-4-11-2</t>
  </si>
  <si>
    <t>11</t>
  </si>
  <si>
    <t>VIATICOS Y GASTOS DE VIAJE AL INTERIOR</t>
  </si>
  <si>
    <t>A-2-0-4-21-4</t>
  </si>
  <si>
    <t>SERVICIOS DE BIENESTAR SOCIAL</t>
  </si>
  <si>
    <t>A-2-0-4-21-5</t>
  </si>
  <si>
    <t>SERVICIOS DE CAPACITACION</t>
  </si>
  <si>
    <t>A-3-5-1-1-0-2</t>
  </si>
  <si>
    <t>MESADAS PENSIONALES A CARGO DE LA ENTIDAD</t>
  </si>
  <si>
    <t>A-3-6-1-1-2</t>
  </si>
  <si>
    <t>SENTENCIAS</t>
  </si>
  <si>
    <t>TOTAL</t>
  </si>
  <si>
    <t>RECURSO</t>
  </si>
  <si>
    <t>RUBRO O CODIGO PRESUPUESTAL</t>
  </si>
  <si>
    <t>DESCRIPCION  O NOMBRE DEL RUBRO</t>
  </si>
  <si>
    <t>VALOR COMPROMISO</t>
  </si>
  <si>
    <t>VALOR OBLIGACION</t>
  </si>
  <si>
    <t>PAGADO</t>
  </si>
  <si>
    <t>Abril  - Junio de  2017</t>
  </si>
  <si>
    <t>Reporte de ejecución presupuestal</t>
  </si>
  <si>
    <t>Usuario Solicitante:</t>
  </si>
  <si>
    <t>MHgdlozano GLORIA  DEL PILAR LOZANO RODRIGUEZ</t>
  </si>
  <si>
    <t>Unidad ó Subunidad Ejecutora  Solicitante:</t>
  </si>
  <si>
    <t>22-09-00 INSTITUTO NACIONAL PARA SORDOS (INSOR)</t>
  </si>
  <si>
    <t>Fecha y Hora Sistema:</t>
  </si>
  <si>
    <t>2017-07-04-12:01 p. m.</t>
  </si>
  <si>
    <t>AÑO FISCAL:</t>
  </si>
  <si>
    <t>2017</t>
  </si>
  <si>
    <t>VIGENCIA PRESUPUESTAL:</t>
  </si>
  <si>
    <t>ACTUAL</t>
  </si>
  <si>
    <t>FECHA MOVIMIENTOS:</t>
  </si>
  <si>
    <t>01/04/2017 A 30/06/2017</t>
  </si>
  <si>
    <t>UNIDAD O SUBUNIDAD EJECUTORA:</t>
  </si>
  <si>
    <t>DEPENDENCIA DE AFECTACION DE GASTOS:</t>
  </si>
  <si>
    <t>000 INSOR GESTION GENERAL</t>
  </si>
  <si>
    <t>SUBC</t>
  </si>
  <si>
    <t>OBJG</t>
  </si>
  <si>
    <t>SORD</t>
  </si>
  <si>
    <t>SITEM</t>
  </si>
  <si>
    <t>CONCEPTO</t>
  </si>
  <si>
    <t>SITUACION</t>
  </si>
  <si>
    <t>REC.</t>
  </si>
  <si>
    <t>APROPIACION
VIGENTE DEP.GSTO.</t>
  </si>
  <si>
    <t>TOTAL CDP
DEP.GSTOS</t>
  </si>
  <si>
    <t>TOTAL
COMPROMISO DEP.GSTOS</t>
  </si>
  <si>
    <t>TOTAL
OBLIGACIONES DEP.GSTOS</t>
  </si>
  <si>
    <t>PAGOS
DEP.GSTOS</t>
  </si>
  <si>
    <t>FUNCIONAMIENTO</t>
  </si>
  <si>
    <t>RECURSOS CORRIENTES</t>
  </si>
  <si>
    <t>4.574.551.068,00</t>
  </si>
  <si>
    <t>6.000.000,00</t>
  </si>
  <si>
    <t>1.153.971.783,00</t>
  </si>
  <si>
    <t>1.130.065.269,00</t>
  </si>
  <si>
    <t>1.140.030.347,00</t>
  </si>
  <si>
    <t>SSF</t>
  </si>
  <si>
    <t>OTROS RECURSOS DEL TESORO</t>
  </si>
  <si>
    <t>7.701.614,00</t>
  </si>
  <si>
    <t>0,00</t>
  </si>
  <si>
    <t>INGRESOS CORRIENTES</t>
  </si>
  <si>
    <t>8.987.218,00</t>
  </si>
  <si>
    <t>10.157,24</t>
  </si>
  <si>
    <t>2.549.467,24</t>
  </si>
  <si>
    <t>OTROS RECURSOS DE TESORERIA</t>
  </si>
  <si>
    <t>359.338.694,00</t>
  </si>
  <si>
    <t>85.946.473,20</t>
  </si>
  <si>
    <t>65.379.927,64</t>
  </si>
  <si>
    <t>42.441.188,94</t>
  </si>
  <si>
    <t>GASTOS DE PERSONAL</t>
  </si>
  <si>
    <t>3.985.385.072,00</t>
  </si>
  <si>
    <t>1.034.414.759,00</t>
  </si>
  <si>
    <t>1.022.468.166,00</t>
  </si>
  <si>
    <t>1.032.433.244,00</t>
  </si>
  <si>
    <t>SERVICIOS PERSONALES ASOCIADOS A NOMINA</t>
  </si>
  <si>
    <t>3.011.133.980,00</t>
  </si>
  <si>
    <t>780.346.452,00</t>
  </si>
  <si>
    <t>722.594.483,00</t>
  </si>
  <si>
    <t>SUELDOS DE PERSONAL DE NOMINA</t>
  </si>
  <si>
    <t>2.145.479.832,00</t>
  </si>
  <si>
    <t>594.858.734,00</t>
  </si>
  <si>
    <t>1.977.033.544,00</t>
  </si>
  <si>
    <t>577.843.121,00</t>
  </si>
  <si>
    <t>151.252.158,00</t>
  </si>
  <si>
    <t>11.020.140,00</t>
  </si>
  <si>
    <t>17.194.130,00</t>
  </si>
  <si>
    <t>5.995.473,00</t>
  </si>
  <si>
    <t>PRIMA TECNICA</t>
  </si>
  <si>
    <t>276.633.409,00</t>
  </si>
  <si>
    <t>70.525.433,00</t>
  </si>
  <si>
    <t>47.526.773,00</t>
  </si>
  <si>
    <t>28.098.605,00</t>
  </si>
  <si>
    <t>229.106.636,00</t>
  </si>
  <si>
    <t>42.426.828,00</t>
  </si>
  <si>
    <t>OTROS</t>
  </si>
  <si>
    <t>571.137.465,00</t>
  </si>
  <si>
    <t>113.917.289,00</t>
  </si>
  <si>
    <t>56.165.320,00</t>
  </si>
  <si>
    <t>58.860.663,00</t>
  </si>
  <si>
    <t>9.383.238,00</t>
  </si>
  <si>
    <t>15.965.446,00</t>
  </si>
  <si>
    <t>770.619,00</t>
  </si>
  <si>
    <t>10.899.194,00</t>
  </si>
  <si>
    <t>3.015.136,00</t>
  </si>
  <si>
    <t>14.043.007,00</t>
  </si>
  <si>
    <t>3.588.876,00</t>
  </si>
  <si>
    <t>96.712.116,00</t>
  </si>
  <si>
    <t>57.751.969,00</t>
  </si>
  <si>
    <t>102.445.183,00</t>
  </si>
  <si>
    <t>6.429.408,00</t>
  </si>
  <si>
    <t>189.498.794,00</t>
  </si>
  <si>
    <t>50.432.034,00</t>
  </si>
  <si>
    <t>19.355.089,00</t>
  </si>
  <si>
    <t>32.281.028,00</t>
  </si>
  <si>
    <t>13.622.954,00</t>
  </si>
  <si>
    <t>HORAS EXTRAS, DIAS FESTIVOS E INDEMNIZACION POR VACACIONES</t>
  </si>
  <si>
    <t>17.883.274,00</t>
  </si>
  <si>
    <t>1.044.996,00</t>
  </si>
  <si>
    <t>5.500.000,00</t>
  </si>
  <si>
    <t>12.383.274,00</t>
  </si>
  <si>
    <t>SERVICIOS PERSONALES INDIRECTOS</t>
  </si>
  <si>
    <t>142.058.284,00</t>
  </si>
  <si>
    <t>44.600.000,00</t>
  </si>
  <si>
    <t>CONTRIBUCIONES INHERENTES A LA NOMINA SECTOR PRIVADO Y PUBLICO</t>
  </si>
  <si>
    <t>832.192.808,00</t>
  </si>
  <si>
    <t>248.068.307,00</t>
  </si>
  <si>
    <t>255.273.683,00</t>
  </si>
  <si>
    <t>265.238.761,00</t>
  </si>
  <si>
    <t>ADMINISTRADAS POR EL SECTOR PRIVADO</t>
  </si>
  <si>
    <t>375.726.425,00</t>
  </si>
  <si>
    <t>115.648.012,00</t>
  </si>
  <si>
    <t>87.259.625,00</t>
  </si>
  <si>
    <t>25.477.400,00</t>
  </si>
  <si>
    <t>101.738.400,00</t>
  </si>
  <si>
    <t>33.535.200,00</t>
  </si>
  <si>
    <t>174.590.200,00</t>
  </si>
  <si>
    <t>53.103.412,00</t>
  </si>
  <si>
    <t>12.138.200,00</t>
  </si>
  <si>
    <t>3.532.000,00</t>
  </si>
  <si>
    <t>ADMINISTRADAS POR EL SECTOR PUBLICO</t>
  </si>
  <si>
    <t>347.387.376,00</t>
  </si>
  <si>
    <t>100.561.995,00</t>
  </si>
  <si>
    <t>107.767.371,00</t>
  </si>
  <si>
    <t>117.732.449,00</t>
  </si>
  <si>
    <t>171.993.576,00</t>
  </si>
  <si>
    <t>54.101.295,00</t>
  </si>
  <si>
    <t>61.306.671,00</t>
  </si>
  <si>
    <t>71.271.749,00</t>
  </si>
  <si>
    <t>162.745.300,00</t>
  </si>
  <si>
    <t>44.337.400,00</t>
  </si>
  <si>
    <t>12.648.500,00</t>
  </si>
  <si>
    <t>2.123.300,00</t>
  </si>
  <si>
    <t>65.444.064,00</t>
  </si>
  <si>
    <t>19.109.500,00</t>
  </si>
  <si>
    <t>43.634.943,00</t>
  </si>
  <si>
    <t>12.748.800,00</t>
  </si>
  <si>
    <t>GASTOS GENERALES</t>
  </si>
  <si>
    <t>184.165.996,00</t>
  </si>
  <si>
    <t>77.415.398,00</t>
  </si>
  <si>
    <t>46.870.700,00</t>
  </si>
  <si>
    <t>7.883.882,00</t>
  </si>
  <si>
    <t>IMPUESTOS Y MULTAS</t>
  </si>
  <si>
    <t>43.424.690,00</t>
  </si>
  <si>
    <t>IMPUESTOS Y CONTRIBUCIONES</t>
  </si>
  <si>
    <t>50.000,00</t>
  </si>
  <si>
    <t>196,00</t>
  </si>
  <si>
    <t>49.196,00</t>
  </si>
  <si>
    <t>7.833.882,00</t>
  </si>
  <si>
    <t>9.961,24</t>
  </si>
  <si>
    <t>2.500.271,24</t>
  </si>
  <si>
    <t>ADQUISICION DE BIENES Y SERVICIOS</t>
  </si>
  <si>
    <t>140.741.306,00</t>
  </si>
  <si>
    <t>3.446.010,00</t>
  </si>
  <si>
    <t>COMPRA DE EQUIPO</t>
  </si>
  <si>
    <t>54.938.808,00</t>
  </si>
  <si>
    <t>1.249.500,00</t>
  </si>
  <si>
    <t>MATERIALES Y SUMINISTROS</t>
  </si>
  <si>
    <t>100.312.437,50</t>
  </si>
  <si>
    <t>1.550.000,00</t>
  </si>
  <si>
    <t>4.835.722,46</t>
  </si>
  <si>
    <t>22.314.872,76</t>
  </si>
  <si>
    <t>8.400.000,00</t>
  </si>
  <si>
    <t>1.323.261,00</t>
  </si>
  <si>
    <t>18.000.000,00</t>
  </si>
  <si>
    <t>1.300.000,00</t>
  </si>
  <si>
    <t>4.585.722,46</t>
  </si>
  <si>
    <t>2.528.437,26</t>
  </si>
  <si>
    <t>29.912.437,50</t>
  </si>
  <si>
    <t>9.912.437,50</t>
  </si>
  <si>
    <t>21.000.000,00</t>
  </si>
  <si>
    <t>8.300.737,00</t>
  </si>
  <si>
    <t>23.000.000,00</t>
  </si>
  <si>
    <t>250.000,00</t>
  </si>
  <si>
    <t>MANTENIMIENTO</t>
  </si>
  <si>
    <t>118.741.306,00</t>
  </si>
  <si>
    <t>3.000.000,00</t>
  </si>
  <si>
    <t>23.242.694,00</t>
  </si>
  <si>
    <t>1.453.464,44</t>
  </si>
  <si>
    <t>8.453.464,44</t>
  </si>
  <si>
    <t>6.984.000,00</t>
  </si>
  <si>
    <t>7.000.000,00</t>
  </si>
  <si>
    <t>9.258.694,00</t>
  </si>
  <si>
    <t>COMUNICACIONES Y TRANSPORTES</t>
  </si>
  <si>
    <t>10.000.000,00</t>
  </si>
  <si>
    <t>446.010,00</t>
  </si>
  <si>
    <t>3.900.000,00</t>
  </si>
  <si>
    <t>1.690.040,00</t>
  </si>
  <si>
    <t>2.277.540,00</t>
  </si>
  <si>
    <t>900.000,00</t>
  </si>
  <si>
    <t>587.500,00</t>
  </si>
  <si>
    <t>IMPRESOS Y PUBLICACIONES</t>
  </si>
  <si>
    <t>4.700.000,00</t>
  </si>
  <si>
    <t>1.376.652,00</t>
  </si>
  <si>
    <t>696.798,00</t>
  </si>
  <si>
    <t>SERVICIOS PUBLICOS</t>
  </si>
  <si>
    <t>12.000.000,00</t>
  </si>
  <si>
    <t>76.914.302,00</t>
  </si>
  <si>
    <t>4.038.731,47</t>
  </si>
  <si>
    <t>12.061.311,45</t>
  </si>
  <si>
    <t>3.736.152,00</t>
  </si>
  <si>
    <t>649.228,00</t>
  </si>
  <si>
    <t>28.046.510,00</t>
  </si>
  <si>
    <t>2.481.808,00</t>
  </si>
  <si>
    <t>6.304.401,00</t>
  </si>
  <si>
    <t>869.730,88</t>
  </si>
  <si>
    <t>2.684.868,00</t>
  </si>
  <si>
    <t>36.142.371,00</t>
  </si>
  <si>
    <t>8.060.544,57</t>
  </si>
  <si>
    <t>SEGUROS</t>
  </si>
  <si>
    <t>39.500.000,00</t>
  </si>
  <si>
    <t>35.461.570,29</t>
  </si>
  <si>
    <t>37.642.591,29</t>
  </si>
  <si>
    <t>629.702,29</t>
  </si>
  <si>
    <t>953.797,00</t>
  </si>
  <si>
    <t>70.758,00</t>
  </si>
  <si>
    <t>14.965.396,00</t>
  </si>
  <si>
    <t>12.928.691,00</t>
  </si>
  <si>
    <t>14.674.568,00</t>
  </si>
  <si>
    <t>31.100,00</t>
  </si>
  <si>
    <t>OTROS SEGUROS</t>
  </si>
  <si>
    <t>23.478.949,00</t>
  </si>
  <si>
    <t>22.532.879,29</t>
  </si>
  <si>
    <t>21.912.368,29</t>
  </si>
  <si>
    <t>ARRENDAMIENTOS</t>
  </si>
  <si>
    <t>3.516.000,00</t>
  </si>
  <si>
    <t>1.758.000,00</t>
  </si>
  <si>
    <t>VIATICOS Y GASTOS DE VIAJE</t>
  </si>
  <si>
    <t>CAPACITACION, BIENESTAR SOCIAL Y ESTIMULOS</t>
  </si>
  <si>
    <t>49.314.452,50</t>
  </si>
  <si>
    <t>40.376.015,00</t>
  </si>
  <si>
    <t>33.085.698,00</t>
  </si>
  <si>
    <t>24.485.698,00</t>
  </si>
  <si>
    <t>16.228.754,50</t>
  </si>
  <si>
    <t>15.890.317,00</t>
  </si>
  <si>
    <t>TRANSFERENCIAS CORRIENTES</t>
  </si>
  <si>
    <t>405.000.000,00</t>
  </si>
  <si>
    <t>42.141.626,00</t>
  </si>
  <si>
    <t>60.726.403,00</t>
  </si>
  <si>
    <t>1.103.336,00</t>
  </si>
  <si>
    <t>TRANSFERENCIAS AL SECTOR PUBLICO</t>
  </si>
  <si>
    <t>ORDEN NACIONAL</t>
  </si>
  <si>
    <t>CUOTA DE AUDITAJE CONTRANAL</t>
  </si>
  <si>
    <t>TRANSFERENCIAS DE PREVISION Y SEGURIDAD SOCIAL</t>
  </si>
  <si>
    <t>5.000.000,00</t>
  </si>
  <si>
    <t>PENSIONES Y JUBILACIONES</t>
  </si>
  <si>
    <t>MESADAS PENSIONALES</t>
  </si>
  <si>
    <t>OTRAS TRANSFERENCIAS</t>
  </si>
  <si>
    <t>400.000.000,00</t>
  </si>
  <si>
    <t>SENTENCIAS Y CONCILIACIONES</t>
  </si>
  <si>
    <t>C</t>
  </si>
  <si>
    <t>INVERSION</t>
  </si>
  <si>
    <t>2.530.880.000,00</t>
  </si>
  <si>
    <t>113.922.531,00</t>
  </si>
  <si>
    <t>209.192.531,00</t>
  </si>
  <si>
    <t>651.151.183,00</t>
  </si>
  <si>
    <t>1.273.116.219,00</t>
  </si>
  <si>
    <t>75.789.166,00</t>
  </si>
  <si>
    <t>29.422.500,00</t>
  </si>
  <si>
    <t>3.052.181.502,00</t>
  </si>
  <si>
    <t>317.221.331,00</t>
  </si>
  <si>
    <t>149.223.041,00</t>
  </si>
  <si>
    <t>520.663.887,00</t>
  </si>
  <si>
    <t>522.284.610,00</t>
  </si>
  <si>
    <t>2203</t>
  </si>
  <si>
    <t>CIERRE DE BRECHAS PARA EL GOCE EFECTIVO DE DERECHOS FUNDAMENTALES DE LA POBLACIÓN EN CONDICIÓN DE DISCAPACIDAD</t>
  </si>
  <si>
    <t>2.125.880.000,00</t>
  </si>
  <si>
    <t>171.952.531,00</t>
  </si>
  <si>
    <t>533.486.183,00</t>
  </si>
  <si>
    <t>716.661.306,00</t>
  </si>
  <si>
    <t>71.040.586,00</t>
  </si>
  <si>
    <t>89.453.936,00</t>
  </si>
  <si>
    <t>143.133.317,00</t>
  </si>
  <si>
    <t>144.754.040,00</t>
  </si>
  <si>
    <t>0700</t>
  </si>
  <si>
    <t>INTERSUBSECTORIAL EDUCACIÓN</t>
  </si>
  <si>
    <t>MEJORAMIENTO DE LA ATENCION EDUCATIVA DE LA POBLACION SORDA A NIVEL NACIONAL</t>
  </si>
  <si>
    <t>1.331.000.000,00</t>
  </si>
  <si>
    <t>55.503.559,00</t>
  </si>
  <si>
    <t>350.934.288,00</t>
  </si>
  <si>
    <t>483.557.091,00</t>
  </si>
  <si>
    <t>64.000,00</t>
  </si>
  <si>
    <t>211.220.434,00</t>
  </si>
  <si>
    <t>20.461.886,00</t>
  </si>
  <si>
    <t>52.844.617,00</t>
  </si>
  <si>
    <t>54.465.340,00</t>
  </si>
  <si>
    <t>ESTUDIOS, HERRAMIENTAS Y ORIENTACIONES PARA MEJORAR LA CALIDAD DE VIDA DE LA POBLACION COLOMBIANA CON LIMITACION AUDITIVA NACIONAL</t>
  </si>
  <si>
    <t>539.880.000,00</t>
  </si>
  <si>
    <t>17.198.972,00</t>
  </si>
  <si>
    <t>70.928.972,00</t>
  </si>
  <si>
    <t>130.684.751,00</t>
  </si>
  <si>
    <t>669.779.564,00</t>
  </si>
  <si>
    <t>52.625.166,00</t>
  </si>
  <si>
    <t>29.358.500,00</t>
  </si>
  <si>
    <t>280.220.436,00</t>
  </si>
  <si>
    <t>1.168.700,00</t>
  </si>
  <si>
    <t>6.668.700,00</t>
  </si>
  <si>
    <t>77.138.700,00</t>
  </si>
  <si>
    <t>IMPLEMENTACIÓN DE TIC EN LA EDUCACION FORMAL PARA POBLACION SORDA A NIVEL NACIONAL</t>
  </si>
  <si>
    <t>255.000.000,00</t>
  </si>
  <si>
    <t>41.220.000,00</t>
  </si>
  <si>
    <t>45.520.000,00</t>
  </si>
  <si>
    <t>51.867.144,00</t>
  </si>
  <si>
    <t>119.779.564,00</t>
  </si>
  <si>
    <t>23.100.000,00</t>
  </si>
  <si>
    <t>225.220.436,00</t>
  </si>
  <si>
    <t>49.410.000,00</t>
  </si>
  <si>
    <t>62.323.350,00</t>
  </si>
  <si>
    <t>13.150.000,00</t>
  </si>
  <si>
    <t>2299</t>
  </si>
  <si>
    <t>FORTALECIMIENTO DE LA GESTIÓN Y DIRECCIÓN DEL SECTOR EDUCACIÓN</t>
  </si>
  <si>
    <t>37.240.000,00</t>
  </si>
  <si>
    <t>117.665.000,00</t>
  </si>
  <si>
    <t>2.335.520.196,00</t>
  </si>
  <si>
    <t>246.180.745,00</t>
  </si>
  <si>
    <t>59.769.105,00</t>
  </si>
  <si>
    <t>377.530.570,00</t>
  </si>
  <si>
    <t>IMPLANTACION DE UN MODELO DE MODERNIZACION Y GESTION PUBLICA APLICADO AL INSOR A NIVEL NACIONAL</t>
  </si>
  <si>
    <t>390.000.000,00</t>
  </si>
  <si>
    <t>599.985.718,00</t>
  </si>
  <si>
    <t>43.559.200,00</t>
  </si>
  <si>
    <t>133.900.000,00</t>
  </si>
  <si>
    <t>MEJORAMIENTO DE LA INFRAESTRUCTURA FISICA DEL INSOR EN BOGOTA</t>
  </si>
  <si>
    <t>15.000.000,00</t>
  </si>
  <si>
    <t>ADQUISICIÓN MEJORAMIENTO DE LA CAPACIDAD INSTITUCIONAL DEL INSOR A TRAVES DE LA COMPRA DE UNA PLANTA FÍSICA ADECUADA A LOS REQUERIMIENTOS DE LA ENTIDAD BOGOTÁ</t>
  </si>
  <si>
    <t>1.735.534.478,00</t>
  </si>
  <si>
    <t>202.621.545,00</t>
  </si>
  <si>
    <t>16.209.905,00</t>
  </si>
  <si>
    <t>243.630.570,00</t>
  </si>
  <si>
    <t>00101 INV. Diseño de Estrategias Pedagógicas Educación Bilingüe para sordos</t>
  </si>
  <si>
    <t>Mayo de  2017</t>
  </si>
  <si>
    <t xml:space="preserve"> Junio de  2017</t>
  </si>
  <si>
    <t>Abril de 2017</t>
  </si>
  <si>
    <t>PAGADO A 31 DE MARZO DE 2017</t>
  </si>
  <si>
    <t xml:space="preserve">PAGADO EN EL MES DE ABRIL </t>
  </si>
  <si>
    <t>PAGADO EN EL MES DE MAYO</t>
  </si>
  <si>
    <t>PAGADO EN EL MES DE JUNIO</t>
  </si>
  <si>
    <t>TOTAL PAGADO</t>
  </si>
  <si>
    <t>PAGADO SEG. TRIMESTRE</t>
  </si>
  <si>
    <t xml:space="preserve"> </t>
  </si>
  <si>
    <t>Segundo Trimestre de la Vigencia 2017</t>
  </si>
  <si>
    <t>Primer Trimestre de la Vigencia 2017</t>
  </si>
  <si>
    <t xml:space="preserve">Entidad </t>
  </si>
  <si>
    <t xml:space="preserve">GASTOS GENERALES </t>
  </si>
  <si>
    <t>GASTOS DE NÓMINA Y REDUCCIÓN DE CONTRATACIÓN POR SERVICIOS PERSONALES META: 1,8%</t>
  </si>
  <si>
    <t>Gastos en publicaciones (funcionamiento)  - META 40%</t>
  </si>
  <si>
    <t>Gastos de viaje y viáticos (funcionamiento) - META 15%</t>
  </si>
  <si>
    <t>Gastos de vehículos y combustibles (funcionamiento)</t>
  </si>
  <si>
    <t>Gastos de papelería  (funcionamiento)</t>
  </si>
  <si>
    <t>Gastos de telefonía (funcionamiento)</t>
  </si>
  <si>
    <t>Servicios públicos (funcionamiento)</t>
  </si>
  <si>
    <t>Eventos y capacitaciones (funcionamiento)</t>
  </si>
  <si>
    <t>Suscripciones a revistas y periódicos</t>
  </si>
  <si>
    <t>Otros (diferentes a los que aparecen en las anteriores  columnas)</t>
  </si>
  <si>
    <t>Horas extras</t>
  </si>
  <si>
    <t>Compensación de vacaciones en dinero</t>
  </si>
  <si>
    <t>Contratación de servicios personales</t>
  </si>
  <si>
    <t>Año 2016
Ejecutado estimado
($ millones)</t>
  </si>
  <si>
    <t xml:space="preserve">Año 2017
Programado
($ millones) </t>
  </si>
  <si>
    <t>% Meta de reducción  sobre apropiación 2016</t>
  </si>
  <si>
    <t>Ahorro esperado
($millones)</t>
  </si>
  <si>
    <t>Item de gasto</t>
  </si>
  <si>
    <t>Instituto Nacional para Sordos -INSOR</t>
  </si>
  <si>
    <t xml:space="preserve">TOTAL </t>
  </si>
  <si>
    <t>NOMINA Y CONTRATACION : META 1,8%</t>
  </si>
  <si>
    <t>Primer Trimestre</t>
  </si>
  <si>
    <t>Segundo Trimestre</t>
  </si>
  <si>
    <t>Total Ejecutado</t>
  </si>
  <si>
    <t>Tercer Trimestre de la Vigencia 2017</t>
  </si>
  <si>
    <t xml:space="preserve">PAGADO EN EL MES DE JULIO </t>
  </si>
  <si>
    <t>PAGADO EN EL MES DE AGOSTO</t>
  </si>
  <si>
    <t>PAGADO EN EL MES DE SEPTIEMBRE</t>
  </si>
  <si>
    <t>PAGADO TERC. TRIMESTRE</t>
  </si>
  <si>
    <t>341.955,00</t>
  </si>
  <si>
    <t>13.400.000,00</t>
  </si>
  <si>
    <t>116.207,00</t>
  </si>
  <si>
    <t>291.366,00</t>
  </si>
  <si>
    <t>417.854,49</t>
  </si>
  <si>
    <t>393.545,94</t>
  </si>
  <si>
    <t>368.301,00</t>
  </si>
  <si>
    <t>13.000.000,00</t>
  </si>
  <si>
    <t>650.375,00</t>
  </si>
  <si>
    <t>422.820,00</t>
  </si>
  <si>
    <t>332.982,00</t>
  </si>
  <si>
    <t>215.410,00</t>
  </si>
  <si>
    <t>251.804,00</t>
  </si>
  <si>
    <t>100.000,00</t>
  </si>
  <si>
    <t>391.163,13</t>
  </si>
  <si>
    <t>208.402,00</t>
  </si>
  <si>
    <t>1.305.200,00</t>
  </si>
  <si>
    <t>Tercer  Trimestre</t>
  </si>
  <si>
    <t>vr. A ejecutar menos ahorro</t>
  </si>
  <si>
    <t>ahorro 10 % de la apropiación</t>
  </si>
  <si>
    <t>apropiación asignada presupuesto</t>
  </si>
  <si>
    <t xml:space="preserve">PAGADO EN EL MES DE OCTUBRE </t>
  </si>
  <si>
    <t>PAGADO EN EL MES DE NOVIEMBRE</t>
  </si>
  <si>
    <t>PAGADO EN EL MES DE DICIEMBRE</t>
  </si>
  <si>
    <t>Cuarto Trimestre de la Vigencia 2017</t>
  </si>
  <si>
    <t>PAGADO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</si>
</sst>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\ #,##0.00_);\(&quot;$&quot;\ #,##0.00\)"/>
    <numFmt numFmtId="43" formatCode="_(* #,##0.00_);_(* \(#,##0.00\);_(* &quot;-&quot;??_);_(@_)"/>
    <numFmt numFmtId="164" formatCode="[$-1240A]&quot;$&quot;\ #,##0.00;\(&quot;$&quot;\ #,##0.00\)"/>
    <numFmt numFmtId="165" formatCode="&quot;$&quot;\ #,##0.000"/>
    <numFmt numFmtId="166" formatCode="&quot;$&quot;\ #,##0.0"/>
    <numFmt numFmtId="167" formatCode="&quot;$&quot;\ #,##0.00"/>
    <numFmt numFmtId="168" formatCode="&quot;$&quot;\ #,##0"/>
    <numFmt numFmtId="169" formatCode="0.0%"/>
  </numFmts>
  <fonts count="3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Calibri"/>
      <family val="2"/>
    </font>
    <font>
      <sz val="8"/>
      <name val="Arial Narrow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8"/>
      <color rgb="FF000000"/>
      <name val="Arial Narrow"/>
      <family val="2"/>
    </font>
    <font>
      <b/>
      <sz val="11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Tahoma"/>
      <family val="2"/>
    </font>
    <font>
      <b/>
      <sz val="11"/>
      <name val="Arial Narrow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7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9" fontId="31" fillId="0" borderId="0" applyFont="0" applyFill="0" applyBorder="0" applyAlignment="0" applyProtection="0"/>
  </cellStyleXfs>
  <cellXfs count="30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6" fillId="0" borderId="5" xfId="0" applyNumberFormat="1" applyFont="1" applyFill="1" applyBorder="1" applyAlignment="1">
      <alignment horizontal="right" vertical="center" wrapText="1" readingOrder="1"/>
    </xf>
    <xf numFmtId="164" fontId="6" fillId="0" borderId="6" xfId="0" applyNumberFormat="1" applyFont="1" applyFill="1" applyBorder="1" applyAlignment="1">
      <alignment horizontal="right" vertical="center" wrapText="1" readingOrder="1"/>
    </xf>
    <xf numFmtId="0" fontId="6" fillId="0" borderId="7" xfId="0" applyNumberFormat="1" applyFont="1" applyFill="1" applyBorder="1" applyAlignment="1">
      <alignment vertical="center" wrapText="1" readingOrder="1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164" fontId="6" fillId="0" borderId="9" xfId="0" applyNumberFormat="1" applyFont="1" applyFill="1" applyBorder="1" applyAlignment="1">
      <alignment horizontal="right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164" fontId="5" fillId="0" borderId="13" xfId="0" applyNumberFormat="1" applyFont="1" applyFill="1" applyBorder="1" applyAlignment="1">
      <alignment horizontal="right" vertical="center" wrapText="1" readingOrder="1"/>
    </xf>
    <xf numFmtId="164" fontId="5" fillId="0" borderId="12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164" fontId="4" fillId="3" borderId="1" xfId="0" applyNumberFormat="1" applyFont="1" applyFill="1" applyBorder="1" applyAlignment="1">
      <alignment horizontal="right" vertical="center" wrapText="1" readingOrder="1"/>
    </xf>
    <xf numFmtId="43" fontId="2" fillId="0" borderId="0" xfId="2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15" fillId="0" borderId="14" xfId="0" applyNumberFormat="1" applyFont="1" applyFill="1" applyBorder="1" applyAlignment="1">
      <alignment vertical="top" wrapText="1" readingOrder="1"/>
    </xf>
    <xf numFmtId="0" fontId="16" fillId="4" borderId="15" xfId="0" applyNumberFormat="1" applyFont="1" applyFill="1" applyBorder="1" applyAlignment="1">
      <alignment horizontal="center" vertical="top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NumberFormat="1" applyFont="1" applyFill="1" applyBorder="1" applyAlignment="1">
      <alignment horizontal="right" vertical="center" wrapText="1" readingOrder="1"/>
    </xf>
    <xf numFmtId="0" fontId="22" fillId="0" borderId="0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Fill="1" applyBorder="1" applyAlignment="1">
      <alignment horizontal="right" vertical="center" wrapText="1" readingOrder="1"/>
    </xf>
    <xf numFmtId="0" fontId="22" fillId="3" borderId="0" xfId="0" applyNumberFormat="1" applyFont="1" applyFill="1" applyBorder="1" applyAlignment="1">
      <alignment horizontal="center" vertical="center" wrapText="1" readingOrder="1"/>
    </xf>
    <xf numFmtId="0" fontId="21" fillId="3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readingOrder="1"/>
    </xf>
    <xf numFmtId="0" fontId="10" fillId="0" borderId="16" xfId="0" applyNumberFormat="1" applyFont="1" applyFill="1" applyBorder="1" applyAlignment="1">
      <alignment horizontal="left" vertical="center" wrapText="1" readingOrder="1"/>
    </xf>
    <xf numFmtId="0" fontId="6" fillId="0" borderId="17" xfId="0" applyNumberFormat="1" applyFont="1" applyFill="1" applyBorder="1" applyAlignment="1">
      <alignment horizontal="left" vertical="center" wrapText="1" readingOrder="1"/>
    </xf>
    <xf numFmtId="0" fontId="6" fillId="0" borderId="18" xfId="0" applyNumberFormat="1" applyFont="1" applyFill="1" applyBorder="1" applyAlignment="1">
      <alignment horizontal="left" vertical="center" wrapText="1" readingOrder="1"/>
    </xf>
    <xf numFmtId="164" fontId="6" fillId="0" borderId="19" xfId="0" applyNumberFormat="1" applyFont="1" applyFill="1" applyBorder="1" applyAlignment="1">
      <alignment horizontal="right" vertical="center" wrapText="1" readingOrder="1"/>
    </xf>
    <xf numFmtId="164" fontId="6" fillId="0" borderId="20" xfId="0" applyNumberFormat="1" applyFont="1" applyFill="1" applyBorder="1" applyAlignment="1">
      <alignment horizontal="right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 readingOrder="1"/>
    </xf>
    <xf numFmtId="0" fontId="21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21" fillId="0" borderId="0" xfId="0" applyNumberFormat="1" applyFont="1" applyFill="1" applyBorder="1" applyAlignment="1">
      <alignment vertical="center" wrapText="1" readingOrder="1"/>
    </xf>
    <xf numFmtId="164" fontId="6" fillId="0" borderId="17" xfId="0" applyNumberFormat="1" applyFont="1" applyFill="1" applyBorder="1" applyAlignment="1">
      <alignment horizontal="right" vertical="center" wrapText="1" readingOrder="1"/>
    </xf>
    <xf numFmtId="164" fontId="6" fillId="0" borderId="18" xfId="0" applyNumberFormat="1" applyFont="1" applyFill="1" applyBorder="1" applyAlignment="1">
      <alignment horizontal="right" vertical="center" wrapText="1" readingOrder="1"/>
    </xf>
    <xf numFmtId="0" fontId="5" fillId="0" borderId="21" xfId="0" applyNumberFormat="1" applyFont="1" applyFill="1" applyBorder="1" applyAlignment="1">
      <alignment horizontal="center" vertical="center" wrapText="1" readingOrder="1"/>
    </xf>
    <xf numFmtId="164" fontId="5" fillId="0" borderId="22" xfId="0" applyNumberFormat="1" applyFont="1" applyFill="1" applyBorder="1" applyAlignment="1">
      <alignment horizontal="right" vertical="center" wrapText="1" readingOrder="1"/>
    </xf>
    <xf numFmtId="164" fontId="6" fillId="0" borderId="23" xfId="0" applyNumberFormat="1" applyFont="1" applyFill="1" applyBorder="1" applyAlignment="1">
      <alignment horizontal="righ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5" fillId="0" borderId="24" xfId="0" applyNumberFormat="1" applyFont="1" applyFill="1" applyBorder="1" applyAlignment="1">
      <alignment horizontal="center" vertical="center" wrapText="1" readingOrder="1"/>
    </xf>
    <xf numFmtId="0" fontId="5" fillId="0" borderId="25" xfId="0" applyNumberFormat="1" applyFont="1" applyFill="1" applyBorder="1" applyAlignment="1">
      <alignment horizontal="center" vertical="center" wrapText="1" readingOrder="1"/>
    </xf>
    <xf numFmtId="0" fontId="6" fillId="0" borderId="19" xfId="0" applyNumberFormat="1" applyFont="1" applyFill="1" applyBorder="1" applyAlignment="1">
      <alignment vertical="center" wrapText="1" readingOrder="1"/>
    </xf>
    <xf numFmtId="0" fontId="6" fillId="0" borderId="26" xfId="0" applyNumberFormat="1" applyFont="1" applyFill="1" applyBorder="1" applyAlignment="1">
      <alignment horizontal="center" vertical="center" wrapText="1" readingOrder="1"/>
    </xf>
    <xf numFmtId="0" fontId="10" fillId="0" borderId="27" xfId="0" applyNumberFormat="1" applyFont="1" applyFill="1" applyBorder="1" applyAlignment="1">
      <alignment horizontal="left" vertical="center" wrapText="1" readingOrder="1"/>
    </xf>
    <xf numFmtId="0" fontId="6" fillId="0" borderId="28" xfId="0" applyNumberFormat="1" applyFont="1" applyFill="1" applyBorder="1" applyAlignment="1">
      <alignment vertical="center" wrapText="1" readingOrder="1"/>
    </xf>
    <xf numFmtId="0" fontId="6" fillId="0" borderId="29" xfId="0" applyNumberFormat="1" applyFont="1" applyFill="1" applyBorder="1" applyAlignment="1">
      <alignment horizontal="center" vertical="center" wrapText="1" readingOrder="1"/>
    </xf>
    <xf numFmtId="0" fontId="6" fillId="0" borderId="30" xfId="0" applyNumberFormat="1" applyFont="1" applyFill="1" applyBorder="1" applyAlignment="1">
      <alignment horizontal="left" vertical="center" wrapText="1" readingOrder="1"/>
    </xf>
    <xf numFmtId="164" fontId="6" fillId="0" borderId="28" xfId="0" applyNumberFormat="1" applyFont="1" applyFill="1" applyBorder="1" applyAlignment="1">
      <alignment horizontal="right" vertical="center" wrapText="1" readingOrder="1"/>
    </xf>
    <xf numFmtId="164" fontId="6" fillId="0" borderId="30" xfId="0" applyNumberFormat="1" applyFont="1" applyFill="1" applyBorder="1" applyAlignment="1">
      <alignment horizontal="right" vertical="center" wrapText="1" readingOrder="1"/>
    </xf>
    <xf numFmtId="164" fontId="6" fillId="0" borderId="27" xfId="0" applyNumberFormat="1" applyFont="1" applyFill="1" applyBorder="1" applyAlignment="1">
      <alignment horizontal="right" vertical="center" wrapText="1" readingOrder="1"/>
    </xf>
    <xf numFmtId="164" fontId="5" fillId="0" borderId="31" xfId="0" applyNumberFormat="1" applyFont="1" applyFill="1" applyBorder="1" applyAlignment="1">
      <alignment horizontal="right" vertical="center" wrapText="1" readingOrder="1"/>
    </xf>
    <xf numFmtId="164" fontId="6" fillId="0" borderId="32" xfId="0" applyNumberFormat="1" applyFont="1" applyFill="1" applyBorder="1" applyAlignment="1">
      <alignment horizontal="right" vertical="center" wrapText="1" readingOrder="1"/>
    </xf>
    <xf numFmtId="43" fontId="6" fillId="0" borderId="32" xfId="20" applyFont="1" applyFill="1" applyBorder="1" applyAlignment="1">
      <alignment horizontal="right" vertical="center" wrapText="1" readingOrder="1"/>
    </xf>
    <xf numFmtId="164" fontId="6" fillId="0" borderId="33" xfId="0" applyNumberFormat="1" applyFont="1" applyFill="1" applyBorder="1" applyAlignment="1">
      <alignment horizontal="right" vertical="center" wrapText="1" readingOrder="1"/>
    </xf>
    <xf numFmtId="43" fontId="6" fillId="0" borderId="5" xfId="20" applyFont="1" applyFill="1" applyBorder="1" applyAlignment="1">
      <alignment horizontal="right" vertical="center" wrapText="1" readingOrder="1"/>
    </xf>
    <xf numFmtId="43" fontId="6" fillId="0" borderId="34" xfId="20" applyFont="1" applyFill="1" applyBorder="1" applyAlignment="1">
      <alignment horizontal="right" vertical="center" wrapText="1" readingOrder="1"/>
    </xf>
    <xf numFmtId="43" fontId="6" fillId="0" borderId="3" xfId="20" applyFont="1" applyFill="1" applyBorder="1" applyAlignment="1">
      <alignment horizontal="right" vertical="center" wrapText="1" readingOrder="1"/>
    </xf>
    <xf numFmtId="164" fontId="6" fillId="0" borderId="35" xfId="0" applyNumberFormat="1" applyFont="1" applyFill="1" applyBorder="1" applyAlignment="1">
      <alignment horizontal="right" vertical="center" wrapText="1" readingOrder="1"/>
    </xf>
    <xf numFmtId="164" fontId="6" fillId="0" borderId="36" xfId="0" applyNumberFormat="1" applyFont="1" applyFill="1" applyBorder="1" applyAlignment="1">
      <alignment horizontal="right" vertical="center" wrapText="1" readingOrder="1"/>
    </xf>
    <xf numFmtId="164" fontId="6" fillId="0" borderId="29" xfId="0" applyNumberFormat="1" applyFont="1" applyFill="1" applyBorder="1" applyAlignment="1">
      <alignment horizontal="right" vertical="center" wrapText="1" readingOrder="1"/>
    </xf>
    <xf numFmtId="164" fontId="6" fillId="0" borderId="37" xfId="0" applyNumberFormat="1" applyFont="1" applyFill="1" applyBorder="1" applyAlignment="1">
      <alignment horizontal="right" vertical="center" wrapText="1" readingOrder="1"/>
    </xf>
    <xf numFmtId="164" fontId="6" fillId="0" borderId="3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7" fontId="2" fillId="0" borderId="0" xfId="0" applyNumberFormat="1" applyFont="1" applyFill="1" applyBorder="1"/>
    <xf numFmtId="0" fontId="6" fillId="0" borderId="39" xfId="0" applyNumberFormat="1" applyFont="1" applyFill="1" applyBorder="1" applyAlignment="1">
      <alignment vertical="center" wrapText="1" readingOrder="1"/>
    </xf>
    <xf numFmtId="0" fontId="6" fillId="0" borderId="40" xfId="0" applyNumberFormat="1" applyFont="1" applyFill="1" applyBorder="1" applyAlignment="1">
      <alignment horizontal="center" vertical="center" wrapText="1" readingOrder="1"/>
    </xf>
    <xf numFmtId="0" fontId="10" fillId="0" borderId="40" xfId="0" applyNumberFormat="1" applyFont="1" applyFill="1" applyBorder="1" applyAlignment="1">
      <alignment horizontal="left" vertical="center" wrapText="1" readingOrder="1"/>
    </xf>
    <xf numFmtId="164" fontId="6" fillId="0" borderId="40" xfId="0" applyNumberFormat="1" applyFont="1" applyFill="1" applyBorder="1" applyAlignment="1">
      <alignment horizontal="right" vertical="center" wrapText="1" readingOrder="1"/>
    </xf>
    <xf numFmtId="164" fontId="6" fillId="0" borderId="41" xfId="0" applyNumberFormat="1" applyFont="1" applyFill="1" applyBorder="1" applyAlignment="1">
      <alignment horizontal="right" vertical="center" wrapText="1" readingOrder="1"/>
    </xf>
    <xf numFmtId="0" fontId="6" fillId="0" borderId="42" xfId="0" applyNumberFormat="1" applyFont="1" applyFill="1" applyBorder="1" applyAlignment="1">
      <alignment vertical="center" wrapText="1" readingOrder="1"/>
    </xf>
    <xf numFmtId="0" fontId="6" fillId="0" borderId="43" xfId="0" applyNumberFormat="1" applyFont="1" applyFill="1" applyBorder="1" applyAlignment="1">
      <alignment horizontal="center" vertical="center" wrapText="1" readingOrder="1"/>
    </xf>
    <xf numFmtId="0" fontId="6" fillId="0" borderId="43" xfId="0" applyNumberFormat="1" applyFont="1" applyFill="1" applyBorder="1" applyAlignment="1">
      <alignment horizontal="left" vertical="center" wrapText="1" readingOrder="1"/>
    </xf>
    <xf numFmtId="164" fontId="6" fillId="0" borderId="43" xfId="0" applyNumberFormat="1" applyFont="1" applyFill="1" applyBorder="1" applyAlignment="1">
      <alignment horizontal="right" vertical="center" wrapText="1" readingOrder="1"/>
    </xf>
    <xf numFmtId="164" fontId="6" fillId="0" borderId="44" xfId="0" applyNumberFormat="1" applyFont="1" applyFill="1" applyBorder="1" applyAlignment="1">
      <alignment horizontal="right" vertical="center" wrapText="1" readingOrder="1"/>
    </xf>
    <xf numFmtId="0" fontId="6" fillId="0" borderId="45" xfId="0" applyNumberFormat="1" applyFont="1" applyFill="1" applyBorder="1" applyAlignment="1">
      <alignment vertical="center" wrapText="1" readingOrder="1"/>
    </xf>
    <xf numFmtId="0" fontId="6" fillId="0" borderId="46" xfId="0" applyNumberFormat="1" applyFont="1" applyFill="1" applyBorder="1" applyAlignment="1">
      <alignment horizontal="center" vertical="center" wrapText="1" readingOrder="1"/>
    </xf>
    <xf numFmtId="0" fontId="6" fillId="0" borderId="46" xfId="0" applyNumberFormat="1" applyFont="1" applyFill="1" applyBorder="1" applyAlignment="1">
      <alignment horizontal="left" vertical="center" wrapText="1" readingOrder="1"/>
    </xf>
    <xf numFmtId="164" fontId="6" fillId="0" borderId="46" xfId="0" applyNumberFormat="1" applyFont="1" applyFill="1" applyBorder="1" applyAlignment="1">
      <alignment horizontal="right" vertical="center" wrapText="1" readingOrder="1"/>
    </xf>
    <xf numFmtId="164" fontId="6" fillId="0" borderId="47" xfId="0" applyNumberFormat="1" applyFont="1" applyFill="1" applyBorder="1" applyAlignment="1">
      <alignment horizontal="right" vertical="center" wrapText="1" readingOrder="1"/>
    </xf>
    <xf numFmtId="164" fontId="5" fillId="0" borderId="11" xfId="0" applyNumberFormat="1" applyFont="1" applyFill="1" applyBorder="1" applyAlignment="1">
      <alignment horizontal="right" vertical="center" wrapText="1" readingOrder="1"/>
    </xf>
    <xf numFmtId="164" fontId="27" fillId="0" borderId="12" xfId="0" applyNumberFormat="1" applyFont="1" applyFill="1" applyBorder="1" applyAlignment="1">
      <alignment horizontal="right" vertical="center" wrapText="1" readingOrder="1"/>
    </xf>
    <xf numFmtId="0" fontId="24" fillId="2" borderId="48" xfId="22" applyFont="1" applyBorder="1" applyAlignment="1">
      <alignment vertical="center" wrapText="1"/>
    </xf>
    <xf numFmtId="0" fontId="0" fillId="0" borderId="0" xfId="0"/>
    <xf numFmtId="0" fontId="24" fillId="5" borderId="0" xfId="22" applyFont="1" applyFill="1" applyBorder="1" applyAlignment="1">
      <alignment horizontal="center" vertical="center" wrapText="1"/>
    </xf>
    <xf numFmtId="0" fontId="24" fillId="2" borderId="49" xfId="22" applyFont="1" applyBorder="1" applyAlignment="1">
      <alignment horizontal="center" vertical="top" wrapText="1"/>
    </xf>
    <xf numFmtId="0" fontId="24" fillId="2" borderId="5" xfId="22" applyFont="1" applyBorder="1" applyAlignment="1">
      <alignment horizontal="center" vertical="top" wrapText="1"/>
    </xf>
    <xf numFmtId="0" fontId="24" fillId="2" borderId="6" xfId="22" applyFont="1" applyBorder="1" applyAlignment="1">
      <alignment horizontal="center" vertical="center" wrapText="1"/>
    </xf>
    <xf numFmtId="0" fontId="24" fillId="5" borderId="0" xfId="22" applyFont="1" applyFill="1" applyBorder="1" applyAlignment="1">
      <alignment horizontal="center" vertical="top" wrapText="1"/>
    </xf>
    <xf numFmtId="0" fontId="24" fillId="2" borderId="33" xfId="22" applyFont="1" applyBorder="1" applyAlignment="1">
      <alignment horizontal="center" vertical="center" wrapText="1"/>
    </xf>
    <xf numFmtId="0" fontId="24" fillId="2" borderId="50" xfId="22" applyFont="1" applyBorder="1" applyAlignment="1">
      <alignment horizontal="center" vertical="center" wrapText="1"/>
    </xf>
    <xf numFmtId="0" fontId="24" fillId="2" borderId="35" xfId="22" applyFont="1" applyBorder="1" applyAlignment="1">
      <alignment horizontal="center" vertical="center" wrapText="1"/>
    </xf>
    <xf numFmtId="0" fontId="24" fillId="2" borderId="4" xfId="22" applyFont="1" applyBorder="1" applyAlignment="1">
      <alignment horizontal="center" vertical="center" wrapText="1"/>
    </xf>
    <xf numFmtId="0" fontId="28" fillId="6" borderId="6" xfId="22" applyFont="1" applyFill="1" applyBorder="1" applyAlignment="1">
      <alignment horizontal="center" vertical="top" wrapText="1"/>
    </xf>
    <xf numFmtId="0" fontId="28" fillId="6" borderId="49" xfId="22" applyFont="1" applyFill="1" applyBorder="1" applyAlignment="1">
      <alignment horizontal="center" vertical="top" wrapText="1"/>
    </xf>
    <xf numFmtId="0" fontId="29" fillId="0" borderId="43" xfId="0" applyFont="1" applyFill="1" applyBorder="1" applyAlignment="1">
      <alignment vertical="center" wrapText="1" readingOrder="1"/>
    </xf>
    <xf numFmtId="165" fontId="30" fillId="7" borderId="43" xfId="20" applyNumberFormat="1" applyFont="1" applyFill="1" applyBorder="1" applyAlignment="1">
      <alignment vertical="center"/>
    </xf>
    <xf numFmtId="9" fontId="30" fillId="7" borderId="43" xfId="23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vertical="center"/>
    </xf>
    <xf numFmtId="166" fontId="30" fillId="7" borderId="43" xfId="20" applyNumberFormat="1" applyFont="1" applyFill="1" applyBorder="1" applyAlignment="1">
      <alignment vertical="center"/>
    </xf>
    <xf numFmtId="167" fontId="30" fillId="7" borderId="43" xfId="20" applyNumberFormat="1" applyFont="1" applyFill="1" applyBorder="1" applyAlignment="1">
      <alignment vertical="center"/>
    </xf>
    <xf numFmtId="0" fontId="30" fillId="7" borderId="0" xfId="0" applyFont="1" applyFill="1" applyBorder="1" applyAlignment="1">
      <alignment vertical="center" wrapText="1"/>
    </xf>
    <xf numFmtId="167" fontId="30" fillId="7" borderId="43" xfId="20" applyNumberFormat="1" applyFont="1" applyFill="1" applyBorder="1" applyAlignment="1">
      <alignment horizontal="right" vertical="center"/>
    </xf>
    <xf numFmtId="168" fontId="30" fillId="7" borderId="43" xfId="20" applyNumberFormat="1" applyFont="1" applyFill="1" applyBorder="1" applyAlignment="1">
      <alignment vertical="center"/>
    </xf>
    <xf numFmtId="0" fontId="32" fillId="7" borderId="43" xfId="0" applyFont="1" applyFill="1" applyBorder="1" applyAlignment="1">
      <alignment vertical="center" wrapText="1"/>
    </xf>
    <xf numFmtId="9" fontId="30" fillId="7" borderId="43" xfId="23" applyFont="1" applyFill="1" applyBorder="1" applyAlignment="1">
      <alignment vertical="center"/>
    </xf>
    <xf numFmtId="0" fontId="30" fillId="7" borderId="0" xfId="0" applyFont="1" applyFill="1" applyAlignment="1">
      <alignment vertical="center"/>
    </xf>
    <xf numFmtId="169" fontId="30" fillId="7" borderId="43" xfId="23" applyNumberFormat="1" applyFont="1" applyFill="1" applyBorder="1" applyAlignment="1">
      <alignment horizontal="center" vertical="center"/>
    </xf>
    <xf numFmtId="167" fontId="33" fillId="3" borderId="11" xfId="0" applyNumberFormat="1" applyFont="1" applyFill="1" applyBorder="1" applyAlignment="1">
      <alignment horizontal="center" vertical="center" wrapText="1"/>
    </xf>
    <xf numFmtId="43" fontId="0" fillId="0" borderId="0" xfId="20" applyFont="1"/>
    <xf numFmtId="0" fontId="0" fillId="0" borderId="20" xfId="0" applyBorder="1"/>
    <xf numFmtId="0" fontId="0" fillId="0" borderId="6" xfId="0" applyBorder="1"/>
    <xf numFmtId="0" fontId="24" fillId="2" borderId="4" xfId="22" applyFont="1" applyBorder="1" applyAlignment="1">
      <alignment horizontal="center" vertical="top" wrapText="1"/>
    </xf>
    <xf numFmtId="0" fontId="24" fillId="2" borderId="5" xfId="22" applyFont="1" applyBorder="1" applyAlignment="1">
      <alignment horizontal="center" vertical="center" wrapText="1"/>
    </xf>
    <xf numFmtId="165" fontId="30" fillId="0" borderId="4" xfId="20" applyNumberFormat="1" applyFont="1" applyFill="1" applyBorder="1" applyAlignment="1">
      <alignment vertical="center"/>
    </xf>
    <xf numFmtId="165" fontId="30" fillId="0" borderId="5" xfId="20" applyNumberFormat="1" applyFont="1" applyFill="1" applyBorder="1" applyAlignment="1">
      <alignment vertical="center"/>
    </xf>
    <xf numFmtId="165" fontId="30" fillId="0" borderId="5" xfId="23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/>
    <xf numFmtId="9" fontId="30" fillId="0" borderId="5" xfId="23" applyFont="1" applyFill="1" applyBorder="1" applyAlignment="1">
      <alignment horizontal="center" vertical="center"/>
    </xf>
    <xf numFmtId="166" fontId="30" fillId="0" borderId="4" xfId="20" applyNumberFormat="1" applyFont="1" applyFill="1" applyBorder="1" applyAlignment="1">
      <alignment vertical="center"/>
    </xf>
    <xf numFmtId="166" fontId="30" fillId="0" borderId="5" xfId="20" applyNumberFormat="1" applyFont="1" applyFill="1" applyBorder="1" applyAlignment="1">
      <alignment vertical="center"/>
    </xf>
    <xf numFmtId="167" fontId="30" fillId="0" borderId="5" xfId="20" applyNumberFormat="1" applyFont="1" applyFill="1" applyBorder="1" applyAlignment="1">
      <alignment vertical="center"/>
    </xf>
    <xf numFmtId="167" fontId="30" fillId="0" borderId="4" xfId="20" applyNumberFormat="1" applyFont="1" applyFill="1" applyBorder="1" applyAlignment="1">
      <alignment horizontal="right" vertical="center"/>
    </xf>
    <xf numFmtId="167" fontId="30" fillId="0" borderId="5" xfId="2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167" fontId="30" fillId="0" borderId="4" xfId="20" applyNumberFormat="1" applyFont="1" applyFill="1" applyBorder="1" applyAlignment="1">
      <alignment vertical="center"/>
    </xf>
    <xf numFmtId="168" fontId="30" fillId="0" borderId="4" xfId="20" applyNumberFormat="1" applyFont="1" applyFill="1" applyBorder="1" applyAlignment="1">
      <alignment vertical="center"/>
    </xf>
    <xf numFmtId="168" fontId="30" fillId="0" borderId="5" xfId="20" applyNumberFormat="1" applyFont="1" applyFill="1" applyBorder="1" applyAlignment="1">
      <alignment vertical="center"/>
    </xf>
    <xf numFmtId="169" fontId="30" fillId="0" borderId="5" xfId="23" applyNumberFormat="1" applyFont="1" applyFill="1" applyBorder="1" applyAlignment="1">
      <alignment horizontal="center" vertical="center"/>
    </xf>
    <xf numFmtId="167" fontId="30" fillId="0" borderId="7" xfId="20" applyNumberFormat="1" applyFont="1" applyFill="1" applyBorder="1" applyAlignment="1">
      <alignment vertical="center"/>
    </xf>
    <xf numFmtId="167" fontId="30" fillId="0" borderId="8" xfId="20" applyNumberFormat="1" applyFont="1" applyFill="1" applyBorder="1" applyAlignment="1">
      <alignment vertical="center"/>
    </xf>
    <xf numFmtId="169" fontId="30" fillId="0" borderId="8" xfId="23" applyNumberFormat="1" applyFont="1" applyFill="1" applyBorder="1" applyAlignment="1">
      <alignment horizontal="center" vertical="center"/>
    </xf>
    <xf numFmtId="165" fontId="30" fillId="0" borderId="8" xfId="20" applyNumberFormat="1" applyFont="1" applyFill="1" applyBorder="1" applyAlignment="1">
      <alignment vertical="center"/>
    </xf>
    <xf numFmtId="0" fontId="0" fillId="0" borderId="9" xfId="0" applyFill="1" applyBorder="1"/>
    <xf numFmtId="165" fontId="0" fillId="0" borderId="0" xfId="0" applyNumberFormat="1"/>
    <xf numFmtId="9" fontId="0" fillId="0" borderId="0" xfId="21" applyFont="1"/>
    <xf numFmtId="0" fontId="34" fillId="0" borderId="0" xfId="0" applyFont="1"/>
    <xf numFmtId="0" fontId="34" fillId="0" borderId="0" xfId="0" applyFont="1" applyBorder="1"/>
    <xf numFmtId="165" fontId="35" fillId="0" borderId="0" xfId="20" applyNumberFormat="1" applyFont="1" applyFill="1" applyBorder="1" applyAlignment="1">
      <alignment vertical="center"/>
    </xf>
    <xf numFmtId="165" fontId="35" fillId="3" borderId="0" xfId="20" applyNumberFormat="1" applyFont="1" applyFill="1" applyBorder="1" applyAlignment="1">
      <alignment vertical="center"/>
    </xf>
    <xf numFmtId="167" fontId="35" fillId="0" borderId="0" xfId="20" applyNumberFormat="1" applyFont="1" applyFill="1" applyBorder="1" applyAlignment="1">
      <alignment vertical="center"/>
    </xf>
    <xf numFmtId="165" fontId="34" fillId="0" borderId="0" xfId="0" applyNumberFormat="1" applyFont="1"/>
    <xf numFmtId="9" fontId="35" fillId="0" borderId="0" xfId="21" applyFont="1" applyFill="1" applyBorder="1" applyAlignment="1">
      <alignment vertical="center"/>
    </xf>
    <xf numFmtId="43" fontId="34" fillId="0" borderId="0" xfId="20" applyFont="1"/>
    <xf numFmtId="165" fontId="0" fillId="0" borderId="0" xfId="0" applyNumberFormat="1" applyFill="1"/>
    <xf numFmtId="167" fontId="0" fillId="0" borderId="0" xfId="0" applyNumberFormat="1"/>
    <xf numFmtId="167" fontId="34" fillId="0" borderId="0" xfId="0" applyNumberFormat="1" applyFont="1" applyFill="1" applyBorder="1"/>
    <xf numFmtId="167" fontId="0" fillId="0" borderId="0" xfId="21" applyNumberFormat="1" applyFont="1"/>
    <xf numFmtId="167" fontId="0" fillId="0" borderId="0" xfId="20" applyNumberFormat="1" applyFont="1"/>
    <xf numFmtId="0" fontId="24" fillId="2" borderId="5" xfId="22" applyFont="1" applyBorder="1" applyAlignment="1">
      <alignment horizontal="center" vertical="center" wrapText="1"/>
    </xf>
    <xf numFmtId="164" fontId="6" fillId="3" borderId="43" xfId="0" applyNumberFormat="1" applyFont="1" applyFill="1" applyBorder="1" applyAlignment="1">
      <alignment horizontal="right" vertical="center" wrapText="1" readingOrder="1"/>
    </xf>
    <xf numFmtId="43" fontId="0" fillId="0" borderId="0" xfId="0" applyNumberFormat="1"/>
    <xf numFmtId="9" fontId="0" fillId="0" borderId="0" xfId="21" applyFont="1" applyAlignment="1">
      <alignment horizontal="center"/>
    </xf>
    <xf numFmtId="0" fontId="34" fillId="0" borderId="0" xfId="0" applyFont="1" applyBorder="1" applyAlignment="1">
      <alignment wrapText="1"/>
    </xf>
    <xf numFmtId="0" fontId="2" fillId="0" borderId="0" xfId="0" applyFont="1" applyFill="1" applyBorder="1"/>
    <xf numFmtId="43" fontId="2" fillId="0" borderId="0" xfId="0" applyNumberFormat="1" applyFont="1" applyFill="1" applyBorder="1"/>
    <xf numFmtId="43" fontId="5" fillId="0" borderId="21" xfId="0" applyNumberFormat="1" applyFont="1" applyFill="1" applyBorder="1" applyAlignment="1">
      <alignment horizontal="center" vertical="center" wrapText="1" readingOrder="1"/>
    </xf>
    <xf numFmtId="43" fontId="6" fillId="0" borderId="44" xfId="0" applyNumberFormat="1" applyFont="1" applyFill="1" applyBorder="1" applyAlignment="1">
      <alignment horizontal="right" vertical="center" wrapText="1" readingOrder="1"/>
    </xf>
    <xf numFmtId="43" fontId="6" fillId="3" borderId="43" xfId="0" applyNumberFormat="1" applyFont="1" applyFill="1" applyBorder="1" applyAlignment="1">
      <alignment horizontal="right" vertical="center" wrapText="1" readingOrder="1"/>
    </xf>
    <xf numFmtId="43" fontId="5" fillId="0" borderId="11" xfId="0" applyNumberFormat="1" applyFont="1" applyFill="1" applyBorder="1" applyAlignment="1">
      <alignment horizontal="right" vertical="center" wrapText="1" readingOrder="1"/>
    </xf>
    <xf numFmtId="43" fontId="27" fillId="0" borderId="12" xfId="0" applyNumberFormat="1" applyFont="1" applyFill="1" applyBorder="1" applyAlignment="1">
      <alignment horizontal="right" vertical="center" wrapText="1" readingOrder="1"/>
    </xf>
    <xf numFmtId="2" fontId="2" fillId="0" borderId="0" xfId="0" applyNumberFormat="1" applyFont="1" applyFill="1" applyBorder="1"/>
    <xf numFmtId="2" fontId="5" fillId="0" borderId="24" xfId="0" applyNumberFormat="1" applyFont="1" applyFill="1" applyBorder="1" applyAlignment="1">
      <alignment horizontal="center" vertical="center" wrapText="1" readingOrder="1"/>
    </xf>
    <xf numFmtId="2" fontId="5" fillId="0" borderId="25" xfId="0" applyNumberFormat="1" applyFont="1" applyFill="1" applyBorder="1" applyAlignment="1">
      <alignment horizontal="center" vertical="center" wrapText="1" readingOrder="1"/>
    </xf>
    <xf numFmtId="2" fontId="5" fillId="0" borderId="21" xfId="0" applyNumberFormat="1" applyFont="1" applyFill="1" applyBorder="1" applyAlignment="1">
      <alignment horizontal="center" vertical="center" wrapText="1" readingOrder="1"/>
    </xf>
    <xf numFmtId="2" fontId="6" fillId="0" borderId="39" xfId="0" applyNumberFormat="1" applyFont="1" applyFill="1" applyBorder="1" applyAlignment="1">
      <alignment vertical="center" wrapText="1" readingOrder="1"/>
    </xf>
    <xf numFmtId="2" fontId="6" fillId="0" borderId="40" xfId="0" applyNumberFormat="1" applyFont="1" applyFill="1" applyBorder="1" applyAlignment="1">
      <alignment horizontal="center" vertical="center" wrapText="1" readingOrder="1"/>
    </xf>
    <xf numFmtId="2" fontId="10" fillId="0" borderId="40" xfId="0" applyNumberFormat="1" applyFont="1" applyFill="1" applyBorder="1" applyAlignment="1">
      <alignment horizontal="left" vertical="center" wrapText="1" readingOrder="1"/>
    </xf>
    <xf numFmtId="2" fontId="6" fillId="0" borderId="42" xfId="0" applyNumberFormat="1" applyFont="1" applyFill="1" applyBorder="1" applyAlignment="1">
      <alignment vertical="center" wrapText="1" readingOrder="1"/>
    </xf>
    <xf numFmtId="2" fontId="6" fillId="0" borderId="43" xfId="0" applyNumberFormat="1" applyFont="1" applyFill="1" applyBorder="1" applyAlignment="1">
      <alignment horizontal="center" vertical="center" wrapText="1" readingOrder="1"/>
    </xf>
    <xf numFmtId="2" fontId="6" fillId="0" borderId="43" xfId="0" applyNumberFormat="1" applyFont="1" applyFill="1" applyBorder="1" applyAlignment="1">
      <alignment horizontal="left" vertical="center" wrapText="1" readingOrder="1"/>
    </xf>
    <xf numFmtId="2" fontId="6" fillId="0" borderId="45" xfId="0" applyNumberFormat="1" applyFont="1" applyFill="1" applyBorder="1" applyAlignment="1">
      <alignment vertical="center" wrapText="1" readingOrder="1"/>
    </xf>
    <xf numFmtId="2" fontId="6" fillId="0" borderId="46" xfId="0" applyNumberFormat="1" applyFont="1" applyFill="1" applyBorder="1" applyAlignment="1">
      <alignment horizontal="center" vertical="center" wrapText="1" readingOrder="1"/>
    </xf>
    <xf numFmtId="2" fontId="6" fillId="0" borderId="46" xfId="0" applyNumberFormat="1" applyFont="1" applyFill="1" applyBorder="1" applyAlignment="1">
      <alignment horizontal="left" vertical="center" wrapText="1" readingOrder="1"/>
    </xf>
    <xf numFmtId="2" fontId="2" fillId="0" borderId="0" xfId="20" applyNumberFormat="1" applyFont="1" applyFill="1" applyBorder="1"/>
    <xf numFmtId="43" fontId="6" fillId="0" borderId="41" xfId="20" applyFont="1" applyFill="1" applyBorder="1" applyAlignment="1">
      <alignment horizontal="right" vertical="center" wrapText="1" readingOrder="1"/>
    </xf>
    <xf numFmtId="43" fontId="6" fillId="0" borderId="40" xfId="20" applyFont="1" applyFill="1" applyBorder="1" applyAlignment="1">
      <alignment horizontal="right" vertical="center" wrapText="1" readingOrder="1"/>
    </xf>
    <xf numFmtId="43" fontId="6" fillId="0" borderId="44" xfId="20" applyFont="1" applyFill="1" applyBorder="1" applyAlignment="1">
      <alignment horizontal="right" vertical="center" wrapText="1" readingOrder="1"/>
    </xf>
    <xf numFmtId="43" fontId="6" fillId="0" borderId="43" xfId="20" applyFont="1" applyFill="1" applyBorder="1" applyAlignment="1">
      <alignment horizontal="right" vertical="center" wrapText="1" readingOrder="1"/>
    </xf>
    <xf numFmtId="43" fontId="6" fillId="0" borderId="47" xfId="20" applyFont="1" applyFill="1" applyBorder="1" applyAlignment="1">
      <alignment horizontal="right" vertical="center" wrapText="1" readingOrder="1"/>
    </xf>
    <xf numFmtId="43" fontId="6" fillId="0" borderId="46" xfId="20" applyFont="1" applyFill="1" applyBorder="1" applyAlignment="1">
      <alignment horizontal="right" vertical="center" wrapText="1" readingOrder="1"/>
    </xf>
    <xf numFmtId="43" fontId="5" fillId="0" borderId="11" xfId="20" applyFont="1" applyFill="1" applyBorder="1" applyAlignment="1">
      <alignment horizontal="right" vertical="center" wrapText="1" readingOrder="1"/>
    </xf>
    <xf numFmtId="43" fontId="27" fillId="0" borderId="12" xfId="20" applyFont="1" applyFill="1" applyBorder="1" applyAlignment="1">
      <alignment horizontal="right" vertical="center" wrapText="1" readingOrder="1"/>
    </xf>
    <xf numFmtId="2" fontId="5" fillId="8" borderId="21" xfId="0" applyNumberFormat="1" applyFont="1" applyFill="1" applyBorder="1" applyAlignment="1">
      <alignment horizontal="center" vertical="center" wrapText="1" readingOrder="1"/>
    </xf>
    <xf numFmtId="2" fontId="5" fillId="8" borderId="51" xfId="0" applyNumberFormat="1" applyFont="1" applyFill="1" applyBorder="1" applyAlignment="1">
      <alignment horizontal="center" vertical="center" wrapText="1" readingOrder="1"/>
    </xf>
    <xf numFmtId="2" fontId="5" fillId="8" borderId="52" xfId="0" applyNumberFormat="1" applyFont="1" applyFill="1" applyBorder="1" applyAlignment="1">
      <alignment horizontal="center" vertical="center" wrapText="1" readingOrder="1"/>
    </xf>
    <xf numFmtId="43" fontId="6" fillId="8" borderId="41" xfId="20" applyFont="1" applyFill="1" applyBorder="1" applyAlignment="1">
      <alignment horizontal="right" vertical="center" wrapText="1" readingOrder="1"/>
    </xf>
    <xf numFmtId="43" fontId="6" fillId="8" borderId="53" xfId="20" applyFont="1" applyFill="1" applyBorder="1" applyAlignment="1">
      <alignment horizontal="right" vertical="center" wrapText="1" readingOrder="1"/>
    </xf>
    <xf numFmtId="43" fontId="6" fillId="8" borderId="44" xfId="20" applyFont="1" applyFill="1" applyBorder="1" applyAlignment="1">
      <alignment horizontal="right" vertical="center" wrapText="1" readingOrder="1"/>
    </xf>
    <xf numFmtId="43" fontId="6" fillId="8" borderId="54" xfId="20" applyFont="1" applyFill="1" applyBorder="1" applyAlignment="1">
      <alignment horizontal="right" vertical="center" wrapText="1" readingOrder="1"/>
    </xf>
    <xf numFmtId="43" fontId="6" fillId="8" borderId="47" xfId="20" applyFont="1" applyFill="1" applyBorder="1" applyAlignment="1">
      <alignment horizontal="right" vertical="center" wrapText="1" readingOrder="1"/>
    </xf>
    <xf numFmtId="43" fontId="6" fillId="8" borderId="55" xfId="20" applyFont="1" applyFill="1" applyBorder="1" applyAlignment="1">
      <alignment horizontal="right" vertical="center" wrapText="1" readingOrder="1"/>
    </xf>
    <xf numFmtId="43" fontId="27" fillId="8" borderId="12" xfId="20" applyFont="1" applyFill="1" applyBorder="1" applyAlignment="1">
      <alignment horizontal="right" vertical="center" wrapText="1" readingOrder="1"/>
    </xf>
    <xf numFmtId="43" fontId="27" fillId="8" borderId="56" xfId="20" applyFont="1" applyFill="1" applyBorder="1" applyAlignment="1">
      <alignment horizontal="right" vertical="center" wrapText="1" readingOrder="1"/>
    </xf>
    <xf numFmtId="43" fontId="5" fillId="8" borderId="56" xfId="20" applyFont="1" applyFill="1" applyBorder="1" applyAlignment="1">
      <alignment horizontal="right" vertical="center" wrapText="1" readingOrder="1"/>
    </xf>
    <xf numFmtId="43" fontId="27" fillId="8" borderId="57" xfId="20" applyFont="1" applyFill="1" applyBorder="1" applyAlignment="1">
      <alignment horizontal="right" vertical="center" wrapText="1" readingOrder="1"/>
    </xf>
    <xf numFmtId="0" fontId="5" fillId="0" borderId="58" xfId="0" applyNumberFormat="1" applyFont="1" applyFill="1" applyBorder="1" applyAlignment="1">
      <alignment horizontal="center" vertical="center" readingOrder="1"/>
    </xf>
    <xf numFmtId="0" fontId="5" fillId="0" borderId="48" xfId="0" applyNumberFormat="1" applyFont="1" applyFill="1" applyBorder="1" applyAlignment="1">
      <alignment horizontal="center" vertical="center" readingOrder="1"/>
    </xf>
    <xf numFmtId="0" fontId="5" fillId="0" borderId="57" xfId="0" applyNumberFormat="1" applyFont="1" applyFill="1" applyBorder="1" applyAlignment="1">
      <alignment horizontal="center" vertical="center" readingOrder="1"/>
    </xf>
    <xf numFmtId="0" fontId="21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5" fillId="0" borderId="10" xfId="0" applyNumberFormat="1" applyFont="1" applyFill="1" applyBorder="1" applyAlignment="1">
      <alignment horizontal="right" vertical="center" wrapText="1" readingOrder="1"/>
    </xf>
    <xf numFmtId="0" fontId="5" fillId="0" borderId="11" xfId="0" applyNumberFormat="1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horizontal="right" vertical="center" wrapText="1" readingOrder="1"/>
    </xf>
    <xf numFmtId="0" fontId="5" fillId="0" borderId="59" xfId="0" applyNumberFormat="1" applyFont="1" applyFill="1" applyBorder="1" applyAlignment="1">
      <alignment horizontal="right" vertical="center" wrapText="1" readingOrder="1"/>
    </xf>
    <xf numFmtId="0" fontId="5" fillId="0" borderId="60" xfId="0" applyNumberFormat="1" applyFont="1" applyFill="1" applyBorder="1" applyAlignment="1">
      <alignment horizontal="right" vertical="center" wrapText="1" readingOrder="1"/>
    </xf>
    <xf numFmtId="0" fontId="5" fillId="0" borderId="22" xfId="0" applyNumberFormat="1" applyFont="1" applyFill="1" applyBorder="1" applyAlignment="1">
      <alignment horizontal="right" vertical="center" wrapText="1" readingOrder="1"/>
    </xf>
    <xf numFmtId="0" fontId="5" fillId="9" borderId="58" xfId="0" applyNumberFormat="1" applyFont="1" applyFill="1" applyBorder="1" applyAlignment="1">
      <alignment horizontal="center" vertical="center" readingOrder="1"/>
    </xf>
    <xf numFmtId="0" fontId="5" fillId="9" borderId="48" xfId="0" applyNumberFormat="1" applyFont="1" applyFill="1" applyBorder="1" applyAlignment="1">
      <alignment horizontal="center" vertical="center" readingOrder="1"/>
    </xf>
    <xf numFmtId="0" fontId="5" fillId="9" borderId="57" xfId="0" applyNumberFormat="1" applyFont="1" applyFill="1" applyBorder="1" applyAlignment="1">
      <alignment horizontal="center" vertical="center" readingOrder="1"/>
    </xf>
    <xf numFmtId="17" fontId="5" fillId="10" borderId="58" xfId="0" applyNumberFormat="1" applyFont="1" applyFill="1" applyBorder="1" applyAlignment="1">
      <alignment horizontal="center" vertical="center" readingOrder="1"/>
    </xf>
    <xf numFmtId="0" fontId="5" fillId="10" borderId="48" xfId="0" applyNumberFormat="1" applyFont="1" applyFill="1" applyBorder="1" applyAlignment="1">
      <alignment horizontal="center" vertical="center" readingOrder="1"/>
    </xf>
    <xf numFmtId="0" fontId="5" fillId="10" borderId="57" xfId="0" applyNumberFormat="1" applyFont="1" applyFill="1" applyBorder="1" applyAlignment="1">
      <alignment horizontal="center" vertical="center" readingOrder="1"/>
    </xf>
    <xf numFmtId="0" fontId="5" fillId="11" borderId="58" xfId="0" applyNumberFormat="1" applyFont="1" applyFill="1" applyBorder="1" applyAlignment="1">
      <alignment horizontal="center" vertical="center" readingOrder="1"/>
    </xf>
    <xf numFmtId="0" fontId="5" fillId="11" borderId="48" xfId="0" applyNumberFormat="1" applyFont="1" applyFill="1" applyBorder="1" applyAlignment="1">
      <alignment horizontal="center" vertical="center" readingOrder="1"/>
    </xf>
    <xf numFmtId="0" fontId="5" fillId="11" borderId="57" xfId="0" applyNumberFormat="1" applyFont="1" applyFill="1" applyBorder="1" applyAlignment="1">
      <alignment horizontal="center" vertical="center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Fill="1" applyBorder="1" applyAlignment="1">
      <alignment vertical="center" wrapText="1" readingOrder="1"/>
    </xf>
    <xf numFmtId="0" fontId="23" fillId="0" borderId="0" xfId="0" applyNumberFormat="1" applyFont="1" applyFill="1" applyBorder="1" applyAlignment="1">
      <alignment horizontal="left" vertical="center" wrapText="1" readingOrder="1"/>
    </xf>
    <xf numFmtId="0" fontId="20" fillId="0" borderId="0" xfId="0" applyNumberFormat="1" applyFont="1" applyFill="1" applyBorder="1" applyAlignment="1">
      <alignment horizontal="left" vertical="center" wrapText="1" readingOrder="1"/>
    </xf>
    <xf numFmtId="0" fontId="18" fillId="0" borderId="0" xfId="0" applyNumberFormat="1" applyFont="1" applyFill="1" applyBorder="1" applyAlignment="1">
      <alignment horizontal="right" vertical="center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NumberFormat="1" applyFont="1" applyFill="1" applyBorder="1" applyAlignment="1">
      <alignment vertical="center" wrapText="1" readingOrder="1"/>
    </xf>
    <xf numFmtId="0" fontId="16" fillId="4" borderId="15" xfId="0" applyNumberFormat="1" applyFont="1" applyFill="1" applyBorder="1" applyAlignment="1">
      <alignment horizontal="center" vertical="top" wrapText="1" readingOrder="1"/>
    </xf>
    <xf numFmtId="0" fontId="2" fillId="0" borderId="61" xfId="0" applyNumberFormat="1" applyFont="1" applyFill="1" applyBorder="1" applyAlignment="1">
      <alignment vertical="top" wrapText="1"/>
    </xf>
    <xf numFmtId="0" fontId="2" fillId="0" borderId="62" xfId="0" applyNumberFormat="1" applyFont="1" applyFill="1" applyBorder="1" applyAlignment="1">
      <alignment vertical="top" wrapText="1"/>
    </xf>
    <xf numFmtId="0" fontId="16" fillId="4" borderId="15" xfId="0" applyNumberFormat="1" applyFont="1" applyFill="1" applyBorder="1" applyAlignment="1">
      <alignment horizontal="left" vertical="top" wrapText="1" readingOrder="1"/>
    </xf>
    <xf numFmtId="0" fontId="17" fillId="0" borderId="62" xfId="0" applyNumberFormat="1" applyFont="1" applyFill="1" applyBorder="1" applyAlignment="1">
      <alignment horizontal="left" vertical="top" wrapText="1" readingOrder="1"/>
    </xf>
    <xf numFmtId="0" fontId="16" fillId="4" borderId="62" xfId="0" applyNumberFormat="1" applyFont="1" applyFill="1" applyBorder="1" applyAlignment="1">
      <alignment horizontal="center" vertical="top" wrapText="1" readingOrder="1"/>
    </xf>
    <xf numFmtId="0" fontId="21" fillId="3" borderId="0" xfId="0" applyNumberFormat="1" applyFont="1" applyFill="1" applyBorder="1" applyAlignment="1">
      <alignment horizontal="right" vertical="center" wrapText="1" readingOrder="1"/>
    </xf>
    <xf numFmtId="0" fontId="2" fillId="3" borderId="0" xfId="0" applyFont="1" applyFill="1" applyBorder="1"/>
    <xf numFmtId="0" fontId="21" fillId="3" borderId="0" xfId="0" applyNumberFormat="1" applyFont="1" applyFill="1" applyBorder="1" applyAlignment="1">
      <alignment vertical="center" wrapText="1" readingOrder="1"/>
    </xf>
    <xf numFmtId="0" fontId="21" fillId="3" borderId="0" xfId="0" applyNumberFormat="1" applyFont="1" applyFill="1" applyBorder="1" applyAlignment="1">
      <alignment horizontal="center" vertical="center" wrapText="1" readingOrder="1"/>
    </xf>
    <xf numFmtId="0" fontId="23" fillId="3" borderId="0" xfId="0" applyNumberFormat="1" applyFont="1" applyFill="1" applyBorder="1" applyAlignment="1">
      <alignment horizontal="left" vertical="center" wrapText="1" readingOrder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horizontal="left" vertical="top" wrapText="1" readingOrder="1"/>
    </xf>
    <xf numFmtId="0" fontId="15" fillId="0" borderId="14" xfId="0" applyNumberFormat="1" applyFont="1" applyFill="1" applyBorder="1" applyAlignment="1">
      <alignment vertical="top" wrapText="1" readingOrder="1"/>
    </xf>
    <xf numFmtId="0" fontId="2" fillId="0" borderId="14" xfId="0" applyNumberFormat="1" applyFont="1" applyFill="1" applyBorder="1" applyAlignment="1">
      <alignment vertical="top" wrapText="1"/>
    </xf>
    <xf numFmtId="0" fontId="16" fillId="4" borderId="15" xfId="0" applyNumberFormat="1" applyFont="1" applyFill="1" applyBorder="1" applyAlignment="1">
      <alignment horizontal="left" vertical="center" wrapText="1" readingOrder="1"/>
    </xf>
    <xf numFmtId="0" fontId="17" fillId="0" borderId="62" xfId="0" applyNumberFormat="1" applyFont="1" applyFill="1" applyBorder="1" applyAlignment="1">
      <alignment horizontal="left" vertical="center" wrapText="1" readingOrder="1"/>
    </xf>
    <xf numFmtId="0" fontId="17" fillId="0" borderId="15" xfId="0" applyNumberFormat="1" applyFont="1" applyFill="1" applyBorder="1" applyAlignment="1">
      <alignment horizontal="left" vertical="center" wrapText="1" readingOrder="1"/>
    </xf>
    <xf numFmtId="0" fontId="28" fillId="6" borderId="63" xfId="22" applyFont="1" applyFill="1" applyBorder="1" applyAlignment="1">
      <alignment horizontal="center" vertical="center" wrapText="1"/>
    </xf>
    <xf numFmtId="0" fontId="28" fillId="6" borderId="64" xfId="22" applyFont="1" applyFill="1" applyBorder="1" applyAlignment="1">
      <alignment horizontal="center" vertical="center" wrapText="1"/>
    </xf>
    <xf numFmtId="0" fontId="28" fillId="6" borderId="65" xfId="22" applyFont="1" applyFill="1" applyBorder="1" applyAlignment="1">
      <alignment horizontal="center" vertical="center" wrapText="1"/>
    </xf>
    <xf numFmtId="0" fontId="24" fillId="2" borderId="63" xfId="22" applyFont="1" applyBorder="1" applyAlignment="1">
      <alignment horizontal="center" vertical="center" wrapText="1"/>
    </xf>
    <xf numFmtId="0" fontId="24" fillId="2" borderId="64" xfId="22" applyFont="1" applyBorder="1" applyAlignment="1">
      <alignment horizontal="center" vertical="center" wrapText="1"/>
    </xf>
    <xf numFmtId="0" fontId="24" fillId="2" borderId="65" xfId="22" applyFont="1" applyBorder="1" applyAlignment="1">
      <alignment horizontal="center" vertical="center" wrapText="1"/>
    </xf>
    <xf numFmtId="0" fontId="24" fillId="2" borderId="34" xfId="22" applyFont="1" applyBorder="1" applyAlignment="1">
      <alignment horizontal="center" vertical="center" wrapText="1"/>
    </xf>
    <xf numFmtId="0" fontId="24" fillId="2" borderId="66" xfId="22" applyFont="1" applyBorder="1" applyAlignment="1">
      <alignment horizontal="center" vertical="center" wrapText="1"/>
    </xf>
    <xf numFmtId="0" fontId="24" fillId="2" borderId="35" xfId="22" applyFont="1" applyBorder="1" applyAlignment="1">
      <alignment horizontal="center" vertical="center" wrapText="1"/>
    </xf>
    <xf numFmtId="0" fontId="24" fillId="2" borderId="2" xfId="22" applyFont="1" applyBorder="1" applyAlignment="1">
      <alignment horizontal="center" vertical="center" wrapText="1"/>
    </xf>
    <xf numFmtId="0" fontId="24" fillId="2" borderId="3" xfId="22" applyFont="1" applyBorder="1" applyAlignment="1">
      <alignment horizontal="center" vertical="center" wrapText="1"/>
    </xf>
    <xf numFmtId="0" fontId="24" fillId="2" borderId="16" xfId="22" applyFont="1" applyBorder="1" applyAlignment="1">
      <alignment horizontal="center" vertical="center" wrapText="1"/>
    </xf>
    <xf numFmtId="0" fontId="24" fillId="2" borderId="50" xfId="22" applyFont="1" applyBorder="1" applyAlignment="1">
      <alignment horizontal="center" vertical="center" wrapText="1"/>
    </xf>
    <xf numFmtId="0" fontId="28" fillId="6" borderId="34" xfId="22" applyFont="1" applyFill="1" applyBorder="1" applyAlignment="1">
      <alignment horizontal="center" vertical="center" wrapText="1"/>
    </xf>
    <xf numFmtId="0" fontId="28" fillId="6" borderId="66" xfId="22" applyFont="1" applyFill="1" applyBorder="1" applyAlignment="1">
      <alignment horizontal="center" vertical="center" wrapText="1"/>
    </xf>
    <xf numFmtId="0" fontId="28" fillId="6" borderId="35" xfId="22" applyFont="1" applyFill="1" applyBorder="1" applyAlignment="1">
      <alignment horizontal="center" vertical="center" wrapText="1"/>
    </xf>
    <xf numFmtId="0" fontId="24" fillId="2" borderId="48" xfId="22" applyFont="1" applyBorder="1" applyAlignment="1">
      <alignment horizontal="center" vertical="center" wrapText="1"/>
    </xf>
    <xf numFmtId="0" fontId="24" fillId="2" borderId="57" xfId="22" applyFont="1" applyBorder="1" applyAlignment="1">
      <alignment horizontal="center" vertical="center" wrapText="1"/>
    </xf>
    <xf numFmtId="0" fontId="28" fillId="6" borderId="58" xfId="22" applyFont="1" applyFill="1" applyBorder="1" applyAlignment="1">
      <alignment horizontal="center" vertical="center" wrapText="1"/>
    </xf>
    <xf numFmtId="0" fontId="28" fillId="6" borderId="48" xfId="22" applyFont="1" applyFill="1" applyBorder="1" applyAlignment="1">
      <alignment horizontal="center" vertical="center" wrapText="1"/>
    </xf>
    <xf numFmtId="0" fontId="28" fillId="6" borderId="57" xfId="22" applyFont="1" applyFill="1" applyBorder="1" applyAlignment="1">
      <alignment horizontal="center" vertical="center" wrapText="1"/>
    </xf>
    <xf numFmtId="0" fontId="24" fillId="2" borderId="29" xfId="22" applyFont="1" applyBorder="1" applyAlignment="1">
      <alignment horizontal="center" vertical="center" wrapText="1"/>
    </xf>
    <xf numFmtId="0" fontId="24" fillId="2" borderId="67" xfId="22" applyFont="1" applyBorder="1" applyAlignment="1">
      <alignment horizontal="center" vertical="center" wrapText="1"/>
    </xf>
    <xf numFmtId="0" fontId="24" fillId="2" borderId="68" xfId="22" applyFont="1" applyBorder="1" applyAlignment="1">
      <alignment horizontal="center" vertical="center" wrapText="1"/>
    </xf>
    <xf numFmtId="0" fontId="24" fillId="2" borderId="69" xfId="22" applyFont="1" applyBorder="1" applyAlignment="1">
      <alignment horizontal="center" vertical="center" wrapText="1"/>
    </xf>
    <xf numFmtId="0" fontId="24" fillId="2" borderId="33" xfId="22" applyFont="1" applyBorder="1" applyAlignment="1">
      <alignment horizontal="center" vertical="center" wrapText="1"/>
    </xf>
    <xf numFmtId="0" fontId="28" fillId="6" borderId="4" xfId="22" applyFont="1" applyFill="1" applyBorder="1" applyAlignment="1">
      <alignment horizontal="center" vertical="center" wrapText="1"/>
    </xf>
    <xf numFmtId="0" fontId="28" fillId="6" borderId="5" xfId="22" applyFont="1" applyFill="1" applyBorder="1" applyAlignment="1">
      <alignment horizontal="center" vertical="center" wrapText="1"/>
    </xf>
    <xf numFmtId="0" fontId="24" fillId="2" borderId="4" xfId="22" applyFont="1" applyBorder="1" applyAlignment="1">
      <alignment horizontal="center" vertical="center" wrapText="1"/>
    </xf>
    <xf numFmtId="0" fontId="24" fillId="2" borderId="5" xfId="22" applyFont="1" applyBorder="1" applyAlignment="1">
      <alignment horizontal="center" vertical="center" wrapText="1"/>
    </xf>
    <xf numFmtId="0" fontId="24" fillId="2" borderId="6" xfId="22" applyFont="1" applyBorder="1" applyAlignment="1">
      <alignment horizontal="center" vertical="center" wrapText="1"/>
    </xf>
    <xf numFmtId="0" fontId="24" fillId="2" borderId="19" xfId="22" applyFont="1" applyBorder="1" applyAlignment="1">
      <alignment horizontal="center" vertical="center" wrapText="1"/>
    </xf>
    <xf numFmtId="0" fontId="24" fillId="2" borderId="26" xfId="22" applyFont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2" fontId="5" fillId="0" borderId="58" xfId="0" applyNumberFormat="1" applyFont="1" applyFill="1" applyBorder="1" applyAlignment="1">
      <alignment horizontal="center" vertical="center" readingOrder="1"/>
    </xf>
    <xf numFmtId="2" fontId="5" fillId="0" borderId="48" xfId="0" applyNumberFormat="1" applyFont="1" applyFill="1" applyBorder="1" applyAlignment="1">
      <alignment horizontal="center" vertical="center" readingOrder="1"/>
    </xf>
    <xf numFmtId="2" fontId="5" fillId="0" borderId="57" xfId="0" applyNumberFormat="1" applyFont="1" applyFill="1" applyBorder="1" applyAlignment="1">
      <alignment horizontal="center" vertical="center" readingOrder="1"/>
    </xf>
    <xf numFmtId="2" fontId="26" fillId="0" borderId="58" xfId="0" applyNumberFormat="1" applyFont="1" applyFill="1" applyBorder="1" applyAlignment="1">
      <alignment horizontal="center"/>
    </xf>
    <xf numFmtId="2" fontId="26" fillId="0" borderId="48" xfId="0" applyNumberFormat="1" applyFont="1" applyFill="1" applyBorder="1" applyAlignment="1">
      <alignment horizontal="center"/>
    </xf>
    <xf numFmtId="2" fontId="26" fillId="0" borderId="57" xfId="0" applyNumberFormat="1" applyFont="1" applyFill="1" applyBorder="1" applyAlignment="1">
      <alignment horizontal="center"/>
    </xf>
    <xf numFmtId="2" fontId="37" fillId="8" borderId="58" xfId="0" applyNumberFormat="1" applyFont="1" applyFill="1" applyBorder="1" applyAlignment="1">
      <alignment horizontal="center" vertical="center"/>
    </xf>
    <xf numFmtId="2" fontId="37" fillId="8" borderId="48" xfId="0" applyNumberFormat="1" applyFont="1" applyFill="1" applyBorder="1" applyAlignment="1">
      <alignment horizontal="center" vertical="center"/>
    </xf>
    <xf numFmtId="2" fontId="37" fillId="8" borderId="57" xfId="0" applyNumberFormat="1" applyFont="1" applyFill="1" applyBorder="1" applyAlignment="1">
      <alignment horizontal="center" vertical="center"/>
    </xf>
    <xf numFmtId="43" fontId="5" fillId="0" borderId="10" xfId="20" applyFont="1" applyFill="1" applyBorder="1" applyAlignment="1">
      <alignment horizontal="right" vertical="center" wrapText="1" readingOrder="1"/>
    </xf>
    <xf numFmtId="43" fontId="5" fillId="0" borderId="11" xfId="20" applyFont="1" applyFill="1" applyBorder="1" applyAlignment="1">
      <alignment horizontal="right" vertical="center" wrapText="1" readingOrder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Énfasis1" xfId="22"/>
    <cellStyle name="Porcentaje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00225" cy="685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ga\Documents\2017\AUSTERIDAD\AUSTERIDAD%202\PAPELES%20DE%20TRABAJO\Plan_austeridad_Insor_2017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ORMULADO 2017"/>
      <sheetName val="CUAD C.I."/>
      <sheetName val="INF FINANC"/>
      <sheetName val="Hoja2"/>
      <sheetName val="Hoja1"/>
    </sheetNames>
    <sheetDataSet>
      <sheetData sheetId="0"/>
      <sheetData sheetId="1"/>
      <sheetData sheetId="2">
        <row r="4">
          <cell r="G4">
            <v>779921</v>
          </cell>
        </row>
        <row r="6">
          <cell r="G6">
            <v>12200000</v>
          </cell>
        </row>
        <row r="7">
          <cell r="G7">
            <v>760545</v>
          </cell>
        </row>
        <row r="8">
          <cell r="G8">
            <v>15213793</v>
          </cell>
        </row>
        <row r="10">
          <cell r="G10">
            <v>379800</v>
          </cell>
        </row>
        <row r="11">
          <cell r="G11">
            <v>305499</v>
          </cell>
        </row>
        <row r="12">
          <cell r="G12">
            <v>7042168</v>
          </cell>
        </row>
        <row r="13">
          <cell r="G13">
            <v>1206418.58</v>
          </cell>
        </row>
        <row r="15">
          <cell r="G15">
            <v>492836</v>
          </cell>
        </row>
        <row r="16">
          <cell r="G1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9"/>
  <sheetViews>
    <sheetView workbookViewId="0" topLeftCell="A55">
      <selection activeCell="G71" sqref="G71:H71"/>
    </sheetView>
  </sheetViews>
  <sheetFormatPr defaultColWidth="11.421875" defaultRowHeight="15"/>
  <cols>
    <col min="2" max="2" width="15.00390625" style="0" customWidth="1"/>
    <col min="3" max="3" width="9.7109375" style="0" customWidth="1"/>
    <col min="4" max="4" width="41.00390625" style="0" customWidth="1"/>
    <col min="5" max="6" width="18.8515625" style="0" customWidth="1"/>
    <col min="7" max="7" width="17.421875" style="0" customWidth="1"/>
    <col min="8" max="8" width="5.7109375" style="0" customWidth="1"/>
  </cols>
  <sheetData>
    <row r="1" spans="2:7" s="46" customFormat="1" ht="21" customHeight="1" thickBot="1">
      <c r="B1" s="226" t="s">
        <v>510</v>
      </c>
      <c r="C1" s="227"/>
      <c r="D1" s="227"/>
      <c r="E1" s="227"/>
      <c r="F1" s="227"/>
      <c r="G1" s="228"/>
    </row>
    <row r="2" spans="2:7" s="46" customFormat="1" ht="37.5" customHeight="1" thickBot="1">
      <c r="B2" s="54" t="s">
        <v>174</v>
      </c>
      <c r="C2" s="55" t="s">
        <v>173</v>
      </c>
      <c r="D2" s="55" t="s">
        <v>175</v>
      </c>
      <c r="E2" s="55" t="s">
        <v>176</v>
      </c>
      <c r="F2" s="50" t="s">
        <v>177</v>
      </c>
      <c r="G2" s="50" t="s">
        <v>178</v>
      </c>
    </row>
    <row r="3" spans="2:7" s="46" customFormat="1" ht="15">
      <c r="B3" s="56" t="s">
        <v>78</v>
      </c>
      <c r="C3" s="57" t="s">
        <v>39</v>
      </c>
      <c r="D3" s="58" t="s">
        <v>80</v>
      </c>
      <c r="E3" s="41">
        <v>340473</v>
      </c>
      <c r="F3" s="64">
        <v>340473</v>
      </c>
      <c r="G3" s="42">
        <f>F3</f>
        <v>340473</v>
      </c>
    </row>
    <row r="4" spans="2:7" s="46" customFormat="1" ht="15">
      <c r="B4" s="10" t="s">
        <v>81</v>
      </c>
      <c r="C4" s="11" t="s">
        <v>39</v>
      </c>
      <c r="D4" s="39" t="s">
        <v>83</v>
      </c>
      <c r="E4" s="43">
        <v>0</v>
      </c>
      <c r="F4" s="48">
        <v>0</v>
      </c>
      <c r="G4" s="13">
        <f aca="true" t="shared" si="0" ref="G4:G15">F4</f>
        <v>0</v>
      </c>
    </row>
    <row r="5" spans="2:7" s="46" customFormat="1" ht="15">
      <c r="B5" s="10" t="s">
        <v>84</v>
      </c>
      <c r="C5" s="11" t="s">
        <v>39</v>
      </c>
      <c r="D5" s="39" t="s">
        <v>85</v>
      </c>
      <c r="E5" s="43">
        <v>6000000</v>
      </c>
      <c r="F5" s="48">
        <v>13000000</v>
      </c>
      <c r="G5" s="13">
        <f t="shared" si="0"/>
        <v>13000000</v>
      </c>
    </row>
    <row r="6" spans="2:10" s="46" customFormat="1" ht="15">
      <c r="B6" s="10" t="s">
        <v>117</v>
      </c>
      <c r="C6" s="11" t="s">
        <v>115</v>
      </c>
      <c r="D6" s="39" t="s">
        <v>118</v>
      </c>
      <c r="E6" s="43">
        <v>0</v>
      </c>
      <c r="F6" s="48">
        <v>220856</v>
      </c>
      <c r="G6" s="13">
        <f t="shared" si="0"/>
        <v>220856</v>
      </c>
      <c r="I6" s="47"/>
      <c r="J6" s="37"/>
    </row>
    <row r="7" spans="2:13" s="46" customFormat="1" ht="15">
      <c r="B7" s="10" t="s">
        <v>121</v>
      </c>
      <c r="C7" s="11" t="s">
        <v>115</v>
      </c>
      <c r="D7" s="39" t="s">
        <v>122</v>
      </c>
      <c r="E7" s="43">
        <v>0</v>
      </c>
      <c r="F7" s="48">
        <v>9912437.5</v>
      </c>
      <c r="G7" s="13">
        <f t="shared" si="0"/>
        <v>9912437.5</v>
      </c>
      <c r="I7" s="45"/>
      <c r="J7" s="47"/>
      <c r="K7" s="47"/>
      <c r="L7" s="215"/>
      <c r="M7" s="216"/>
    </row>
    <row r="8" spans="2:7" s="46" customFormat="1" ht="15">
      <c r="B8" s="10" t="s">
        <v>131</v>
      </c>
      <c r="C8" s="11" t="s">
        <v>115</v>
      </c>
      <c r="D8" s="39" t="s">
        <v>132</v>
      </c>
      <c r="E8" s="43">
        <v>7000000</v>
      </c>
      <c r="F8" s="48">
        <v>0</v>
      </c>
      <c r="G8" s="13">
        <v>0</v>
      </c>
    </row>
    <row r="9" spans="2:7" s="46" customFormat="1" ht="15">
      <c r="B9" s="10" t="s">
        <v>139</v>
      </c>
      <c r="C9" s="11" t="s">
        <v>115</v>
      </c>
      <c r="D9" s="39" t="s">
        <v>140</v>
      </c>
      <c r="E9" s="43">
        <v>300000</v>
      </c>
      <c r="F9" s="48">
        <v>300000</v>
      </c>
      <c r="G9" s="13">
        <f t="shared" si="0"/>
        <v>300000</v>
      </c>
    </row>
    <row r="10" spans="2:7" s="46" customFormat="1" ht="15">
      <c r="B10" s="10" t="s">
        <v>141</v>
      </c>
      <c r="C10" s="11" t="s">
        <v>115</v>
      </c>
      <c r="D10" s="39" t="s">
        <v>142</v>
      </c>
      <c r="E10" s="43">
        <v>0</v>
      </c>
      <c r="F10" s="48">
        <v>0</v>
      </c>
      <c r="G10" s="13">
        <f t="shared" si="0"/>
        <v>0</v>
      </c>
    </row>
    <row r="11" spans="2:7" s="46" customFormat="1" ht="15">
      <c r="B11" s="10" t="s">
        <v>143</v>
      </c>
      <c r="C11" s="11" t="s">
        <v>115</v>
      </c>
      <c r="D11" s="39" t="s">
        <v>144</v>
      </c>
      <c r="E11" s="43">
        <v>0</v>
      </c>
      <c r="F11" s="48">
        <v>0</v>
      </c>
      <c r="G11" s="13">
        <f t="shared" si="0"/>
        <v>0</v>
      </c>
    </row>
    <row r="12" spans="2:7" s="46" customFormat="1" ht="15">
      <c r="B12" s="10" t="s">
        <v>145</v>
      </c>
      <c r="C12" s="11" t="s">
        <v>115</v>
      </c>
      <c r="D12" s="39" t="s">
        <v>146</v>
      </c>
      <c r="E12" s="43">
        <v>78012.75</v>
      </c>
      <c r="F12" s="48">
        <v>78012.75</v>
      </c>
      <c r="G12" s="13">
        <f t="shared" si="0"/>
        <v>78012.75</v>
      </c>
    </row>
    <row r="13" spans="2:7" s="46" customFormat="1" ht="15">
      <c r="B13" s="10" t="s">
        <v>147</v>
      </c>
      <c r="C13" s="11" t="s">
        <v>115</v>
      </c>
      <c r="D13" s="39" t="s">
        <v>148</v>
      </c>
      <c r="E13" s="43">
        <v>0</v>
      </c>
      <c r="F13" s="48">
        <v>0</v>
      </c>
      <c r="G13" s="13">
        <f t="shared" si="0"/>
        <v>0</v>
      </c>
    </row>
    <row r="14" spans="2:7" s="46" customFormat="1" ht="15">
      <c r="B14" s="10" t="s">
        <v>161</v>
      </c>
      <c r="C14" s="11" t="s">
        <v>115</v>
      </c>
      <c r="D14" s="39" t="s">
        <v>163</v>
      </c>
      <c r="E14" s="43">
        <v>0</v>
      </c>
      <c r="F14" s="48">
        <v>0</v>
      </c>
      <c r="G14" s="13">
        <f t="shared" si="0"/>
        <v>0</v>
      </c>
    </row>
    <row r="15" spans="2:7" s="46" customFormat="1" ht="15.75" thickBot="1">
      <c r="B15" s="59" t="s">
        <v>166</v>
      </c>
      <c r="C15" s="60" t="s">
        <v>115</v>
      </c>
      <c r="D15" s="61" t="s">
        <v>167</v>
      </c>
      <c r="E15" s="62">
        <v>0</v>
      </c>
      <c r="F15" s="63">
        <v>0</v>
      </c>
      <c r="G15" s="76">
        <f t="shared" si="0"/>
        <v>0</v>
      </c>
    </row>
    <row r="16" spans="2:7" s="46" customFormat="1" ht="25.5" customHeight="1" thickBot="1">
      <c r="B16" s="217" t="s">
        <v>172</v>
      </c>
      <c r="C16" s="218"/>
      <c r="D16" s="219"/>
      <c r="E16" s="20">
        <f>SUM(E3:E15)</f>
        <v>13718485.75</v>
      </c>
      <c r="F16" s="21">
        <f>SUM(F3:F15)</f>
        <v>23851779.25</v>
      </c>
      <c r="G16" s="21">
        <f>SUM(G3:G15)</f>
        <v>23851779.25</v>
      </c>
    </row>
    <row r="17" s="46" customFormat="1" ht="15"/>
    <row r="18" s="46" customFormat="1" ht="15.75" thickBot="1"/>
    <row r="19" spans="2:7" s="46" customFormat="1" ht="21" customHeight="1" thickBot="1">
      <c r="B19" s="229" t="s">
        <v>508</v>
      </c>
      <c r="C19" s="230"/>
      <c r="D19" s="230"/>
      <c r="E19" s="230"/>
      <c r="F19" s="230"/>
      <c r="G19" s="231"/>
    </row>
    <row r="20" spans="2:7" s="46" customFormat="1" ht="37.5" customHeight="1" thickBot="1">
      <c r="B20" s="17" t="s">
        <v>174</v>
      </c>
      <c r="C20" s="18" t="s">
        <v>173</v>
      </c>
      <c r="D20" s="18" t="s">
        <v>175</v>
      </c>
      <c r="E20" s="18" t="s">
        <v>176</v>
      </c>
      <c r="F20" s="19" t="s">
        <v>177</v>
      </c>
      <c r="G20" s="19" t="s">
        <v>178</v>
      </c>
    </row>
    <row r="21" spans="2:7" s="46" customFormat="1" ht="15">
      <c r="B21" s="8" t="s">
        <v>78</v>
      </c>
      <c r="C21" s="9" t="s">
        <v>39</v>
      </c>
      <c r="D21" s="38" t="s">
        <v>80</v>
      </c>
      <c r="E21" s="41">
        <v>352365</v>
      </c>
      <c r="F21" s="41">
        <v>352365</v>
      </c>
      <c r="G21" s="52">
        <f>F21</f>
        <v>352365</v>
      </c>
    </row>
    <row r="22" spans="2:7" s="46" customFormat="1" ht="15">
      <c r="B22" s="10" t="s">
        <v>81</v>
      </c>
      <c r="C22" s="11" t="s">
        <v>39</v>
      </c>
      <c r="D22" s="39" t="s">
        <v>83</v>
      </c>
      <c r="E22" s="43">
        <v>0</v>
      </c>
      <c r="F22" s="13">
        <v>0</v>
      </c>
      <c r="G22" s="13">
        <v>0</v>
      </c>
    </row>
    <row r="23" spans="2:7" s="46" customFormat="1" ht="15">
      <c r="B23" s="10" t="s">
        <v>84</v>
      </c>
      <c r="C23" s="11" t="s">
        <v>39</v>
      </c>
      <c r="D23" s="39" t="s">
        <v>85</v>
      </c>
      <c r="E23" s="43">
        <v>0</v>
      </c>
      <c r="F23" s="13">
        <v>15600000</v>
      </c>
      <c r="G23" s="13">
        <f aca="true" t="shared" si="1" ref="G23:G31">+F23</f>
        <v>15600000</v>
      </c>
    </row>
    <row r="24" spans="2:10" s="46" customFormat="1" ht="15">
      <c r="B24" s="10" t="s">
        <v>117</v>
      </c>
      <c r="C24" s="11" t="s">
        <v>115</v>
      </c>
      <c r="D24" s="39" t="s">
        <v>118</v>
      </c>
      <c r="E24" s="43">
        <v>0</v>
      </c>
      <c r="F24" s="13">
        <v>624737</v>
      </c>
      <c r="G24" s="13">
        <v>624737</v>
      </c>
      <c r="I24" s="47"/>
      <c r="J24" s="37"/>
    </row>
    <row r="25" spans="2:13" s="46" customFormat="1" ht="15">
      <c r="B25" s="10" t="s">
        <v>121</v>
      </c>
      <c r="C25" s="11" t="s">
        <v>115</v>
      </c>
      <c r="D25" s="39" t="s">
        <v>122</v>
      </c>
      <c r="E25" s="43">
        <v>0</v>
      </c>
      <c r="F25" s="13">
        <v>0</v>
      </c>
      <c r="G25" s="13">
        <f t="shared" si="1"/>
        <v>0</v>
      </c>
      <c r="I25" s="45"/>
      <c r="J25" s="215"/>
      <c r="K25" s="216"/>
      <c r="L25" s="215"/>
      <c r="M25" s="216"/>
    </row>
    <row r="26" spans="2:7" s="46" customFormat="1" ht="15">
      <c r="B26" s="10" t="s">
        <v>131</v>
      </c>
      <c r="C26" s="11" t="s">
        <v>115</v>
      </c>
      <c r="D26" s="39" t="s">
        <v>132</v>
      </c>
      <c r="E26" s="43">
        <v>0</v>
      </c>
      <c r="F26" s="13">
        <v>0</v>
      </c>
      <c r="G26" s="13">
        <f t="shared" si="1"/>
        <v>0</v>
      </c>
    </row>
    <row r="27" spans="2:7" s="46" customFormat="1" ht="15">
      <c r="B27" s="10" t="s">
        <v>139</v>
      </c>
      <c r="C27" s="11" t="s">
        <v>115</v>
      </c>
      <c r="D27" s="39" t="s">
        <v>140</v>
      </c>
      <c r="E27" s="43">
        <v>223122</v>
      </c>
      <c r="F27" s="13">
        <v>223122</v>
      </c>
      <c r="G27" s="13">
        <f t="shared" si="1"/>
        <v>223122</v>
      </c>
    </row>
    <row r="28" spans="2:7" s="46" customFormat="1" ht="15">
      <c r="B28" s="10" t="s">
        <v>141</v>
      </c>
      <c r="C28" s="11" t="s">
        <v>115</v>
      </c>
      <c r="D28" s="39" t="s">
        <v>142</v>
      </c>
      <c r="E28" s="43">
        <v>366686</v>
      </c>
      <c r="F28" s="13">
        <v>366686</v>
      </c>
      <c r="G28" s="13">
        <f t="shared" si="1"/>
        <v>366686</v>
      </c>
    </row>
    <row r="29" spans="2:7" s="46" customFormat="1" ht="15">
      <c r="B29" s="10" t="s">
        <v>143</v>
      </c>
      <c r="C29" s="11" t="s">
        <v>115</v>
      </c>
      <c r="D29" s="39" t="s">
        <v>144</v>
      </c>
      <c r="E29" s="43">
        <v>2481808</v>
      </c>
      <c r="F29" s="13">
        <v>2481808</v>
      </c>
      <c r="G29" s="13">
        <f t="shared" si="1"/>
        <v>2481808</v>
      </c>
    </row>
    <row r="30" spans="2:7" s="46" customFormat="1" ht="15">
      <c r="B30" s="10" t="s">
        <v>145</v>
      </c>
      <c r="C30" s="11" t="s">
        <v>115</v>
      </c>
      <c r="D30" s="39" t="s">
        <v>146</v>
      </c>
      <c r="E30" s="43">
        <v>393353.92</v>
      </c>
      <c r="F30" s="13">
        <v>393353.92</v>
      </c>
      <c r="G30" s="13">
        <f t="shared" si="1"/>
        <v>393353.92</v>
      </c>
    </row>
    <row r="31" spans="2:7" s="46" customFormat="1" ht="15">
      <c r="B31" s="10" t="s">
        <v>147</v>
      </c>
      <c r="C31" s="11" t="s">
        <v>115</v>
      </c>
      <c r="D31" s="39" t="s">
        <v>148</v>
      </c>
      <c r="E31" s="43">
        <v>0</v>
      </c>
      <c r="F31" s="13">
        <v>0</v>
      </c>
      <c r="G31" s="13">
        <f t="shared" si="1"/>
        <v>0</v>
      </c>
    </row>
    <row r="32" spans="2:7" s="46" customFormat="1" ht="15">
      <c r="B32" s="10" t="s">
        <v>161</v>
      </c>
      <c r="C32" s="11" t="s">
        <v>115</v>
      </c>
      <c r="D32" s="39" t="s">
        <v>163</v>
      </c>
      <c r="E32" s="43">
        <v>0</v>
      </c>
      <c r="F32" s="13">
        <v>0</v>
      </c>
      <c r="G32" s="13">
        <v>0</v>
      </c>
    </row>
    <row r="33" spans="2:7" s="46" customFormat="1" ht="15.75" thickBot="1">
      <c r="B33" s="14" t="s">
        <v>166</v>
      </c>
      <c r="C33" s="15" t="s">
        <v>115</v>
      </c>
      <c r="D33" s="40" t="s">
        <v>167</v>
      </c>
      <c r="E33" s="44">
        <v>0</v>
      </c>
      <c r="F33" s="16">
        <v>0</v>
      </c>
      <c r="G33" s="16">
        <f aca="true" t="shared" si="2" ref="G33">+F33</f>
        <v>0</v>
      </c>
    </row>
    <row r="34" spans="2:7" s="46" customFormat="1" ht="25.5" customHeight="1" thickBot="1">
      <c r="B34" s="217" t="s">
        <v>172</v>
      </c>
      <c r="C34" s="218"/>
      <c r="D34" s="219"/>
      <c r="E34" s="53">
        <f>SUM(E21:E33)</f>
        <v>3817334.92</v>
      </c>
      <c r="F34" s="20">
        <f>SUM(F21:F33)</f>
        <v>20042071.92</v>
      </c>
      <c r="G34" s="21">
        <f>SUM(G21:G33)</f>
        <v>20042071.92</v>
      </c>
    </row>
    <row r="35" s="46" customFormat="1" ht="15"/>
    <row r="36" s="46" customFormat="1" ht="15.75" thickBot="1"/>
    <row r="37" spans="2:7" s="46" customFormat="1" ht="21" customHeight="1" thickBot="1">
      <c r="B37" s="223" t="s">
        <v>509</v>
      </c>
      <c r="C37" s="224"/>
      <c r="D37" s="224"/>
      <c r="E37" s="224"/>
      <c r="F37" s="224"/>
      <c r="G37" s="225"/>
    </row>
    <row r="38" spans="2:7" s="46" customFormat="1" ht="37.5" customHeight="1" thickBot="1">
      <c r="B38" s="54" t="s">
        <v>174</v>
      </c>
      <c r="C38" s="55" t="s">
        <v>173</v>
      </c>
      <c r="D38" s="55" t="s">
        <v>175</v>
      </c>
      <c r="E38" s="55" t="s">
        <v>176</v>
      </c>
      <c r="F38" s="50" t="s">
        <v>177</v>
      </c>
      <c r="G38" s="50" t="s">
        <v>178</v>
      </c>
    </row>
    <row r="39" spans="2:7" s="46" customFormat="1" ht="15">
      <c r="B39" s="56" t="s">
        <v>78</v>
      </c>
      <c r="C39" s="57" t="s">
        <v>39</v>
      </c>
      <c r="D39" s="58" t="s">
        <v>80</v>
      </c>
      <c r="E39" s="41">
        <v>352158</v>
      </c>
      <c r="F39" s="64">
        <v>352158</v>
      </c>
      <c r="G39" s="42">
        <f>F39</f>
        <v>352158</v>
      </c>
    </row>
    <row r="40" spans="2:7" s="46" customFormat="1" ht="15">
      <c r="B40" s="10" t="s">
        <v>81</v>
      </c>
      <c r="C40" s="11" t="s">
        <v>39</v>
      </c>
      <c r="D40" s="39" t="s">
        <v>83</v>
      </c>
      <c r="E40" s="43">
        <v>0</v>
      </c>
      <c r="F40" s="48">
        <v>0</v>
      </c>
      <c r="G40" s="13">
        <f aca="true" t="shared" si="3" ref="G40:G51">F40</f>
        <v>0</v>
      </c>
    </row>
    <row r="41" spans="2:7" s="46" customFormat="1" ht="15">
      <c r="B41" s="10" t="s">
        <v>84</v>
      </c>
      <c r="C41" s="11" t="s">
        <v>39</v>
      </c>
      <c r="D41" s="39" t="s">
        <v>85</v>
      </c>
      <c r="E41" s="43">
        <v>0</v>
      </c>
      <c r="F41" s="48">
        <v>16000000</v>
      </c>
      <c r="G41" s="13">
        <f t="shared" si="3"/>
        <v>16000000</v>
      </c>
    </row>
    <row r="42" spans="2:10" s="46" customFormat="1" ht="15">
      <c r="B42" s="10" t="s">
        <v>117</v>
      </c>
      <c r="C42" s="11" t="s">
        <v>115</v>
      </c>
      <c r="D42" s="39" t="s">
        <v>118</v>
      </c>
      <c r="E42" s="43">
        <v>0</v>
      </c>
      <c r="F42" s="48">
        <v>477668</v>
      </c>
      <c r="G42" s="13">
        <f t="shared" si="3"/>
        <v>477668</v>
      </c>
      <c r="I42" s="47"/>
      <c r="J42" s="37"/>
    </row>
    <row r="43" spans="2:13" s="46" customFormat="1" ht="15">
      <c r="B43" s="10" t="s">
        <v>121</v>
      </c>
      <c r="C43" s="11" t="s">
        <v>115</v>
      </c>
      <c r="D43" s="39" t="s">
        <v>122</v>
      </c>
      <c r="E43" s="43">
        <v>0</v>
      </c>
      <c r="F43" s="48">
        <v>0</v>
      </c>
      <c r="G43" s="13">
        <f t="shared" si="3"/>
        <v>0</v>
      </c>
      <c r="I43" s="45"/>
      <c r="J43" s="215"/>
      <c r="K43" s="216"/>
      <c r="L43" s="215"/>
      <c r="M43" s="216"/>
    </row>
    <row r="44" spans="2:7" s="46" customFormat="1" ht="15">
      <c r="B44" s="10" t="s">
        <v>131</v>
      </c>
      <c r="C44" s="11" t="s">
        <v>115</v>
      </c>
      <c r="D44" s="39" t="s">
        <v>132</v>
      </c>
      <c r="E44" s="43">
        <v>0</v>
      </c>
      <c r="F44" s="48">
        <v>0</v>
      </c>
      <c r="G44" s="13">
        <f t="shared" si="3"/>
        <v>0</v>
      </c>
    </row>
    <row r="45" spans="2:7" s="46" customFormat="1" ht="15">
      <c r="B45" s="10" t="s">
        <v>139</v>
      </c>
      <c r="C45" s="11" t="s">
        <v>115</v>
      </c>
      <c r="D45" s="39" t="s">
        <v>140</v>
      </c>
      <c r="E45" s="43">
        <v>173676</v>
      </c>
      <c r="F45" s="48">
        <v>173676</v>
      </c>
      <c r="G45" s="13">
        <f t="shared" si="3"/>
        <v>173676</v>
      </c>
    </row>
    <row r="46" spans="2:7" s="46" customFormat="1" ht="15">
      <c r="B46" s="10" t="s">
        <v>141</v>
      </c>
      <c r="C46" s="11" t="s">
        <v>115</v>
      </c>
      <c r="D46" s="39" t="s">
        <v>142</v>
      </c>
      <c r="E46" s="43">
        <v>282542</v>
      </c>
      <c r="F46" s="48">
        <v>282542</v>
      </c>
      <c r="G46" s="13">
        <f t="shared" si="3"/>
        <v>282542</v>
      </c>
    </row>
    <row r="47" spans="2:7" s="46" customFormat="1" ht="15">
      <c r="B47" s="10" t="s">
        <v>143</v>
      </c>
      <c r="C47" s="11" t="s">
        <v>115</v>
      </c>
      <c r="D47" s="39" t="s">
        <v>144</v>
      </c>
      <c r="E47" s="43">
        <v>0</v>
      </c>
      <c r="F47" s="48">
        <v>0</v>
      </c>
      <c r="G47" s="13">
        <f t="shared" si="3"/>
        <v>0</v>
      </c>
    </row>
    <row r="48" spans="2:7" s="46" customFormat="1" ht="15">
      <c r="B48" s="10" t="s">
        <v>145</v>
      </c>
      <c r="C48" s="11" t="s">
        <v>115</v>
      </c>
      <c r="D48" s="39" t="s">
        <v>146</v>
      </c>
      <c r="E48" s="43">
        <v>398364.21</v>
      </c>
      <c r="F48" s="48">
        <v>398364.21</v>
      </c>
      <c r="G48" s="13">
        <f t="shared" si="3"/>
        <v>398364.21</v>
      </c>
    </row>
    <row r="49" spans="2:7" s="46" customFormat="1" ht="15">
      <c r="B49" s="10" t="s">
        <v>147</v>
      </c>
      <c r="C49" s="11" t="s">
        <v>115</v>
      </c>
      <c r="D49" s="39" t="s">
        <v>148</v>
      </c>
      <c r="E49" s="43">
        <v>0</v>
      </c>
      <c r="F49" s="48">
        <v>0</v>
      </c>
      <c r="G49" s="13">
        <f t="shared" si="3"/>
        <v>0</v>
      </c>
    </row>
    <row r="50" spans="2:7" s="46" customFormat="1" ht="15">
      <c r="B50" s="10" t="s">
        <v>161</v>
      </c>
      <c r="C50" s="11" t="s">
        <v>115</v>
      </c>
      <c r="D50" s="39" t="s">
        <v>163</v>
      </c>
      <c r="E50" s="43">
        <v>0</v>
      </c>
      <c r="F50" s="48">
        <v>0</v>
      </c>
      <c r="G50" s="13">
        <f t="shared" si="3"/>
        <v>0</v>
      </c>
    </row>
    <row r="51" spans="2:7" s="46" customFormat="1" ht="15.75" thickBot="1">
      <c r="B51" s="14" t="s">
        <v>166</v>
      </c>
      <c r="C51" s="15" t="s">
        <v>115</v>
      </c>
      <c r="D51" s="40" t="s">
        <v>167</v>
      </c>
      <c r="E51" s="44">
        <v>0</v>
      </c>
      <c r="F51" s="49">
        <v>0</v>
      </c>
      <c r="G51" s="16">
        <f t="shared" si="3"/>
        <v>0</v>
      </c>
    </row>
    <row r="52" spans="2:7" s="46" customFormat="1" ht="25.5" customHeight="1" thickBot="1">
      <c r="B52" s="220" t="s">
        <v>172</v>
      </c>
      <c r="C52" s="221"/>
      <c r="D52" s="222"/>
      <c r="E52" s="65">
        <f>SUM(E39:E51)</f>
        <v>1206740.21</v>
      </c>
      <c r="F52" s="51">
        <f>SUM(F39:F51)</f>
        <v>17684408.21</v>
      </c>
      <c r="G52" s="51">
        <f>SUM(G39:G51)</f>
        <v>17684408.21</v>
      </c>
    </row>
    <row r="53" s="46" customFormat="1" ht="13.5" customHeight="1"/>
    <row r="54" s="46" customFormat="1" ht="13.5" customHeight="1"/>
    <row r="55" s="46" customFormat="1" ht="13.5" customHeight="1" thickBot="1"/>
    <row r="56" spans="2:7" s="46" customFormat="1" ht="21" customHeight="1" thickBot="1">
      <c r="B56" s="212" t="s">
        <v>179</v>
      </c>
      <c r="C56" s="213"/>
      <c r="D56" s="213"/>
      <c r="E56" s="213"/>
      <c r="F56" s="213"/>
      <c r="G56" s="214"/>
    </row>
    <row r="57" spans="2:7" s="46" customFormat="1" ht="37.5" customHeight="1" thickBot="1">
      <c r="B57" s="17" t="s">
        <v>174</v>
      </c>
      <c r="C57" s="18" t="s">
        <v>173</v>
      </c>
      <c r="D57" s="18" t="s">
        <v>175</v>
      </c>
      <c r="E57" s="18" t="s">
        <v>176</v>
      </c>
      <c r="F57" s="19" t="s">
        <v>177</v>
      </c>
      <c r="G57" s="19" t="s">
        <v>178</v>
      </c>
    </row>
    <row r="58" spans="2:7" s="46" customFormat="1" ht="15">
      <c r="B58" s="8" t="s">
        <v>78</v>
      </c>
      <c r="C58" s="9" t="s">
        <v>39</v>
      </c>
      <c r="D58" s="38" t="s">
        <v>80</v>
      </c>
      <c r="E58" s="70">
        <f>E3+E21+E39</f>
        <v>1044996</v>
      </c>
      <c r="F58" s="71">
        <f>F3+F21+F39</f>
        <v>1044996</v>
      </c>
      <c r="G58" s="72">
        <f>F58</f>
        <v>1044996</v>
      </c>
    </row>
    <row r="59" spans="2:7" s="46" customFormat="1" ht="15">
      <c r="B59" s="10" t="s">
        <v>81</v>
      </c>
      <c r="C59" s="11" t="s">
        <v>39</v>
      </c>
      <c r="D59" s="39" t="s">
        <v>83</v>
      </c>
      <c r="E59" s="66">
        <f aca="true" t="shared" si="4" ref="E59:E69">E4+E22+E40</f>
        <v>0</v>
      </c>
      <c r="F59" s="12">
        <f aca="true" t="shared" si="5" ref="F59:F69">F4+F22+F40</f>
        <v>0</v>
      </c>
      <c r="G59" s="68">
        <v>0</v>
      </c>
    </row>
    <row r="60" spans="2:7" s="46" customFormat="1" ht="15">
      <c r="B60" s="10" t="s">
        <v>84</v>
      </c>
      <c r="C60" s="11" t="s">
        <v>39</v>
      </c>
      <c r="D60" s="39" t="s">
        <v>85</v>
      </c>
      <c r="E60" s="66">
        <f t="shared" si="4"/>
        <v>6000000</v>
      </c>
      <c r="F60" s="69">
        <f t="shared" si="5"/>
        <v>44600000</v>
      </c>
      <c r="G60" s="68">
        <f aca="true" t="shared" si="6" ref="G60:G68">+F60</f>
        <v>44600000</v>
      </c>
    </row>
    <row r="61" spans="2:10" s="46" customFormat="1" ht="15">
      <c r="B61" s="10" t="s">
        <v>117</v>
      </c>
      <c r="C61" s="11" t="s">
        <v>115</v>
      </c>
      <c r="D61" s="39" t="s">
        <v>118</v>
      </c>
      <c r="E61" s="66">
        <f t="shared" si="4"/>
        <v>0</v>
      </c>
      <c r="F61" s="69">
        <f t="shared" si="5"/>
        <v>1323261</v>
      </c>
      <c r="G61" s="68">
        <f t="shared" si="6"/>
        <v>1323261</v>
      </c>
      <c r="I61" s="47"/>
      <c r="J61" s="37"/>
    </row>
    <row r="62" spans="2:13" s="46" customFormat="1" ht="15">
      <c r="B62" s="10" t="s">
        <v>121</v>
      </c>
      <c r="C62" s="11" t="s">
        <v>115</v>
      </c>
      <c r="D62" s="39" t="s">
        <v>122</v>
      </c>
      <c r="E62" s="66">
        <f t="shared" si="4"/>
        <v>0</v>
      </c>
      <c r="F62" s="69">
        <f t="shared" si="5"/>
        <v>9912437.5</v>
      </c>
      <c r="G62" s="68">
        <f t="shared" si="6"/>
        <v>9912437.5</v>
      </c>
      <c r="I62" s="45"/>
      <c r="J62" s="215"/>
      <c r="K62" s="216"/>
      <c r="L62" s="215"/>
      <c r="M62" s="216"/>
    </row>
    <row r="63" spans="2:7" s="46" customFormat="1" ht="15">
      <c r="B63" s="10" t="s">
        <v>131</v>
      </c>
      <c r="C63" s="11" t="s">
        <v>115</v>
      </c>
      <c r="D63" s="39" t="s">
        <v>132</v>
      </c>
      <c r="E63" s="67">
        <f t="shared" si="4"/>
        <v>7000000</v>
      </c>
      <c r="F63" s="12">
        <f t="shared" si="5"/>
        <v>0</v>
      </c>
      <c r="G63" s="68">
        <f t="shared" si="6"/>
        <v>0</v>
      </c>
    </row>
    <row r="64" spans="2:7" s="46" customFormat="1" ht="15">
      <c r="B64" s="10" t="s">
        <v>139</v>
      </c>
      <c r="C64" s="11" t="s">
        <v>115</v>
      </c>
      <c r="D64" s="39" t="s">
        <v>140</v>
      </c>
      <c r="E64" s="67">
        <f t="shared" si="4"/>
        <v>696798</v>
      </c>
      <c r="F64" s="69">
        <f t="shared" si="5"/>
        <v>696798</v>
      </c>
      <c r="G64" s="68">
        <f t="shared" si="6"/>
        <v>696798</v>
      </c>
    </row>
    <row r="65" spans="2:7" s="46" customFormat="1" ht="15">
      <c r="B65" s="10" t="s">
        <v>141</v>
      </c>
      <c r="C65" s="11" t="s">
        <v>115</v>
      </c>
      <c r="D65" s="39" t="s">
        <v>142</v>
      </c>
      <c r="E65" s="67">
        <f t="shared" si="4"/>
        <v>649228</v>
      </c>
      <c r="F65" s="69">
        <f t="shared" si="5"/>
        <v>649228</v>
      </c>
      <c r="G65" s="68">
        <f t="shared" si="6"/>
        <v>649228</v>
      </c>
    </row>
    <row r="66" spans="2:7" s="46" customFormat="1" ht="15">
      <c r="B66" s="10" t="s">
        <v>143</v>
      </c>
      <c r="C66" s="11" t="s">
        <v>115</v>
      </c>
      <c r="D66" s="39" t="s">
        <v>144</v>
      </c>
      <c r="E66" s="67">
        <f t="shared" si="4"/>
        <v>2481808</v>
      </c>
      <c r="F66" s="69">
        <f t="shared" si="5"/>
        <v>2481808</v>
      </c>
      <c r="G66" s="68">
        <f t="shared" si="6"/>
        <v>2481808</v>
      </c>
    </row>
    <row r="67" spans="2:7" s="46" customFormat="1" ht="15">
      <c r="B67" s="10" t="s">
        <v>145</v>
      </c>
      <c r="C67" s="11" t="s">
        <v>115</v>
      </c>
      <c r="D67" s="39" t="s">
        <v>146</v>
      </c>
      <c r="E67" s="67">
        <f t="shared" si="4"/>
        <v>869730.88</v>
      </c>
      <c r="F67" s="12">
        <f t="shared" si="5"/>
        <v>869730.88</v>
      </c>
      <c r="G67" s="68">
        <f t="shared" si="6"/>
        <v>869730.88</v>
      </c>
    </row>
    <row r="68" spans="2:7" s="46" customFormat="1" ht="15">
      <c r="B68" s="10" t="s">
        <v>147</v>
      </c>
      <c r="C68" s="11" t="s">
        <v>115</v>
      </c>
      <c r="D68" s="39" t="s">
        <v>148</v>
      </c>
      <c r="E68" s="66">
        <f t="shared" si="4"/>
        <v>0</v>
      </c>
      <c r="F68" s="12">
        <f t="shared" si="5"/>
        <v>0</v>
      </c>
      <c r="G68" s="68">
        <f t="shared" si="6"/>
        <v>0</v>
      </c>
    </row>
    <row r="69" spans="2:7" s="46" customFormat="1" ht="15">
      <c r="B69" s="10" t="s">
        <v>161</v>
      </c>
      <c r="C69" s="11" t="s">
        <v>115</v>
      </c>
      <c r="D69" s="39" t="s">
        <v>163</v>
      </c>
      <c r="E69" s="66">
        <f t="shared" si="4"/>
        <v>0</v>
      </c>
      <c r="F69" s="12">
        <f t="shared" si="5"/>
        <v>0</v>
      </c>
      <c r="G69" s="68">
        <v>0</v>
      </c>
    </row>
    <row r="70" spans="2:7" s="46" customFormat="1" ht="15.75" thickBot="1">
      <c r="B70" s="59" t="s">
        <v>166</v>
      </c>
      <c r="C70" s="60" t="s">
        <v>115</v>
      </c>
      <c r="D70" s="61" t="s">
        <v>167</v>
      </c>
      <c r="E70" s="73">
        <v>0</v>
      </c>
      <c r="F70" s="74">
        <v>0</v>
      </c>
      <c r="G70" s="75">
        <f aca="true" t="shared" si="7" ref="G70">+F70</f>
        <v>0</v>
      </c>
    </row>
    <row r="71" spans="2:7" s="46" customFormat="1" ht="25.5" customHeight="1" thickBot="1">
      <c r="B71" s="217" t="s">
        <v>172</v>
      </c>
      <c r="C71" s="218"/>
      <c r="D71" s="219"/>
      <c r="E71" s="20">
        <f>SUM(E58:E70)</f>
        <v>18742560.88</v>
      </c>
      <c r="F71" s="21">
        <f>SUM(F58:F70)</f>
        <v>61578259.38</v>
      </c>
      <c r="G71" s="21">
        <f>SUM(G58:G70)</f>
        <v>61578259.38</v>
      </c>
    </row>
    <row r="72" s="46" customFormat="1" ht="13.5" customHeight="1"/>
    <row r="73" s="46" customFormat="1" ht="15"/>
    <row r="74" s="46" customFormat="1" ht="15"/>
    <row r="77" ht="15">
      <c r="F77" s="27"/>
    </row>
    <row r="78" ht="15">
      <c r="F78" s="27"/>
    </row>
    <row r="79" ht="15">
      <c r="F79" s="27"/>
    </row>
  </sheetData>
  <mergeCells count="15">
    <mergeCell ref="B34:D34"/>
    <mergeCell ref="B37:G37"/>
    <mergeCell ref="B1:G1"/>
    <mergeCell ref="L7:M7"/>
    <mergeCell ref="B16:D16"/>
    <mergeCell ref="B19:G19"/>
    <mergeCell ref="J25:K25"/>
    <mergeCell ref="L25:M25"/>
    <mergeCell ref="B56:G56"/>
    <mergeCell ref="J62:K62"/>
    <mergeCell ref="L62:M62"/>
    <mergeCell ref="B71:D71"/>
    <mergeCell ref="J43:K43"/>
    <mergeCell ref="L43:M43"/>
    <mergeCell ref="B52:D5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33"/>
  <sheetViews>
    <sheetView workbookViewId="0" topLeftCell="F9">
      <selection activeCell="M1" sqref="M1:M1048576"/>
    </sheetView>
  </sheetViews>
  <sheetFormatPr defaultColWidth="11.421875" defaultRowHeight="15"/>
  <cols>
    <col min="1" max="2" width="11.421875" style="97" customWidth="1"/>
    <col min="3" max="3" width="19.421875" style="97" customWidth="1"/>
    <col min="4" max="4" width="17.57421875" style="97" customWidth="1"/>
    <col min="5" max="5" width="17.00390625" style="97" customWidth="1"/>
    <col min="6" max="6" width="15.57421875" style="97" customWidth="1"/>
    <col min="7" max="7" width="11.421875" style="97" hidden="1" customWidth="1"/>
    <col min="8" max="10" width="18.7109375" style="152" customWidth="1"/>
    <col min="11" max="11" width="14.7109375" style="152" bestFit="1" customWidth="1"/>
    <col min="12" max="12" width="15.421875" style="97" bestFit="1" customWidth="1"/>
    <col min="13" max="13" width="15.421875" style="97" customWidth="1"/>
    <col min="14" max="14" width="15.8515625" style="161" customWidth="1"/>
    <col min="15" max="15" width="17.7109375" style="97" customWidth="1"/>
    <col min="16" max="16" width="19.140625" style="97" customWidth="1"/>
    <col min="17" max="16384" width="11.421875" style="97" customWidth="1"/>
  </cols>
  <sheetData>
    <row r="1" ht="15.75" thickBot="1"/>
    <row r="2" spans="3:14" ht="15">
      <c r="C2" s="292" t="s">
        <v>521</v>
      </c>
      <c r="D2" s="293"/>
      <c r="E2" s="293"/>
      <c r="F2" s="293"/>
      <c r="G2" s="124"/>
      <c r="H2" s="153"/>
      <c r="I2" s="153"/>
      <c r="J2" s="153"/>
      <c r="N2" s="161" t="s">
        <v>517</v>
      </c>
    </row>
    <row r="3" spans="3:10" ht="15">
      <c r="C3" s="289" t="s">
        <v>523</v>
      </c>
      <c r="D3" s="290"/>
      <c r="E3" s="290"/>
      <c r="F3" s="290"/>
      <c r="G3" s="125"/>
      <c r="H3" s="153"/>
      <c r="I3" s="153"/>
      <c r="J3" s="153"/>
    </row>
    <row r="4" spans="3:14" ht="45">
      <c r="C4" s="126" t="s">
        <v>535</v>
      </c>
      <c r="D4" s="100" t="s">
        <v>536</v>
      </c>
      <c r="E4" s="100" t="s">
        <v>537</v>
      </c>
      <c r="F4" s="165" t="s">
        <v>538</v>
      </c>
      <c r="G4" s="125"/>
      <c r="H4" s="169" t="s">
        <v>571</v>
      </c>
      <c r="I4" s="169" t="s">
        <v>570</v>
      </c>
      <c r="J4" s="169" t="s">
        <v>569</v>
      </c>
      <c r="K4" s="152" t="s">
        <v>543</v>
      </c>
      <c r="L4" s="152" t="s">
        <v>544</v>
      </c>
      <c r="M4" s="152" t="s">
        <v>568</v>
      </c>
      <c r="N4" s="162" t="s">
        <v>545</v>
      </c>
    </row>
    <row r="5" spans="3:15" s="132" customFormat="1" ht="21.75" customHeight="1">
      <c r="C5" s="128">
        <v>5.49</v>
      </c>
      <c r="D5" s="129">
        <v>5</v>
      </c>
      <c r="E5" s="130">
        <v>0.1</v>
      </c>
      <c r="F5" s="129">
        <v>0.5</v>
      </c>
      <c r="G5" s="131"/>
      <c r="H5" s="154">
        <v>5000000</v>
      </c>
      <c r="I5" s="154">
        <f>+H5*10%</f>
        <v>500000</v>
      </c>
      <c r="J5" s="154">
        <f>+H5-I5</f>
        <v>4500000</v>
      </c>
      <c r="K5" s="154">
        <f>+'[1]INF FINANC'!G10</f>
        <v>379800</v>
      </c>
      <c r="L5" s="154">
        <v>696798</v>
      </c>
      <c r="M5" s="154">
        <v>814186</v>
      </c>
      <c r="N5" s="156">
        <f>+K5+L5+M5</f>
        <v>1890784</v>
      </c>
      <c r="O5" s="160">
        <f>+J5-N5</f>
        <v>2609216</v>
      </c>
    </row>
    <row r="6" spans="3:14" ht="15">
      <c r="C6" s="289" t="s">
        <v>524</v>
      </c>
      <c r="D6" s="290"/>
      <c r="E6" s="290"/>
      <c r="F6" s="290"/>
      <c r="G6" s="125"/>
      <c r="H6" s="153"/>
      <c r="I6" s="153"/>
      <c r="J6" s="153"/>
      <c r="K6" s="154"/>
      <c r="L6" s="154"/>
      <c r="M6" s="154"/>
      <c r="N6" s="156"/>
    </row>
    <row r="7" spans="3:15" s="132" customFormat="1" ht="15">
      <c r="C7" s="128">
        <v>1.18</v>
      </c>
      <c r="D7" s="129">
        <v>5</v>
      </c>
      <c r="E7" s="133">
        <v>0.1</v>
      </c>
      <c r="F7" s="129">
        <f>+D7*E7</f>
        <v>0.5</v>
      </c>
      <c r="G7" s="131"/>
      <c r="H7" s="154">
        <v>5000000</v>
      </c>
      <c r="I7" s="154">
        <f>+H7*10%</f>
        <v>500000</v>
      </c>
      <c r="J7" s="154">
        <f>+H7-I7</f>
        <v>4500000</v>
      </c>
      <c r="K7" s="154">
        <f>+'[1]INF FINANC'!G15</f>
        <v>492836</v>
      </c>
      <c r="L7" s="154">
        <v>0</v>
      </c>
      <c r="M7" s="166">
        <v>208402</v>
      </c>
      <c r="N7" s="156">
        <f>+K7+L7+M7</f>
        <v>701238</v>
      </c>
      <c r="O7" s="160">
        <f>+J7-N7</f>
        <v>3798762</v>
      </c>
    </row>
    <row r="8" spans="3:14" ht="15">
      <c r="C8" s="289" t="s">
        <v>525</v>
      </c>
      <c r="D8" s="290"/>
      <c r="E8" s="290"/>
      <c r="F8" s="290"/>
      <c r="G8" s="125"/>
      <c r="H8" s="153"/>
      <c r="I8" s="153"/>
      <c r="J8" s="153"/>
      <c r="K8" s="154"/>
      <c r="L8" s="154"/>
      <c r="M8" s="154"/>
      <c r="N8" s="156"/>
    </row>
    <row r="9" spans="3:15" s="132" customFormat="1" ht="15">
      <c r="C9" s="134">
        <v>11.57</v>
      </c>
      <c r="D9" s="135">
        <v>13.4</v>
      </c>
      <c r="E9" s="133">
        <v>0.1</v>
      </c>
      <c r="F9" s="136">
        <f aca="true" t="shared" si="0" ref="F9">+D9*E9</f>
        <v>1.34</v>
      </c>
      <c r="G9" s="131"/>
      <c r="H9" s="155">
        <v>13400000</v>
      </c>
      <c r="I9" s="154">
        <f>+H9*10%</f>
        <v>1340000</v>
      </c>
      <c r="J9" s="154">
        <f>+H9-I9</f>
        <v>12060000</v>
      </c>
      <c r="K9" s="154">
        <f>+'[1]INF FINANC'!G7</f>
        <v>760545</v>
      </c>
      <c r="L9" s="154">
        <v>1323261</v>
      </c>
      <c r="M9" s="87">
        <v>1018386</v>
      </c>
      <c r="N9" s="156">
        <f>+K9+L9+M9</f>
        <v>3102192</v>
      </c>
      <c r="O9" s="160">
        <f>+J9-N9</f>
        <v>8957808</v>
      </c>
    </row>
    <row r="10" spans="3:14" ht="15">
      <c r="C10" s="289" t="s">
        <v>526</v>
      </c>
      <c r="D10" s="290"/>
      <c r="E10" s="290"/>
      <c r="F10" s="290"/>
      <c r="G10" s="125"/>
      <c r="H10" s="153"/>
      <c r="I10" s="153"/>
      <c r="J10" s="153"/>
      <c r="K10" s="154"/>
      <c r="L10" s="154"/>
      <c r="M10" s="154"/>
      <c r="N10" s="156"/>
    </row>
    <row r="11" spans="3:15" s="132" customFormat="1" ht="15">
      <c r="C11" s="137">
        <v>10.74</v>
      </c>
      <c r="D11" s="138">
        <v>35</v>
      </c>
      <c r="E11" s="133">
        <v>0.1</v>
      </c>
      <c r="F11" s="136">
        <f>+D11*E11</f>
        <v>3.5</v>
      </c>
      <c r="G11" s="131"/>
      <c r="H11" s="154">
        <v>35000000</v>
      </c>
      <c r="I11" s="154">
        <f>+H11*10%</f>
        <v>3500000</v>
      </c>
      <c r="J11" s="154">
        <f>+H11-I11</f>
        <v>31500000</v>
      </c>
      <c r="K11" s="154">
        <f>+'[1]INF FINANC'!G8</f>
        <v>15213793</v>
      </c>
      <c r="L11" s="154">
        <v>9912437.5</v>
      </c>
      <c r="M11" s="154">
        <v>0</v>
      </c>
      <c r="N11" s="156">
        <f>+K11+L11+M11</f>
        <v>25126230.5</v>
      </c>
      <c r="O11" s="160">
        <f>+J11-N11</f>
        <v>6373769.5</v>
      </c>
    </row>
    <row r="12" spans="3:14" ht="15">
      <c r="C12" s="289" t="s">
        <v>527</v>
      </c>
      <c r="D12" s="290"/>
      <c r="E12" s="290"/>
      <c r="F12" s="290"/>
      <c r="G12" s="125"/>
      <c r="H12" s="153"/>
      <c r="I12" s="153"/>
      <c r="J12" s="153"/>
      <c r="K12" s="154"/>
      <c r="L12" s="154"/>
      <c r="M12" s="154"/>
      <c r="N12" s="156"/>
    </row>
    <row r="13" spans="3:15" ht="15">
      <c r="C13" s="139">
        <v>22.64</v>
      </c>
      <c r="D13" s="140">
        <v>65.13</v>
      </c>
      <c r="E13" s="140">
        <v>0.1</v>
      </c>
      <c r="F13" s="140">
        <v>6.513</v>
      </c>
      <c r="G13" s="125"/>
      <c r="H13" s="155">
        <v>65130000</v>
      </c>
      <c r="I13" s="154">
        <f>+H13*10%</f>
        <v>6513000</v>
      </c>
      <c r="J13" s="154">
        <f>+H13-I13</f>
        <v>58617000</v>
      </c>
      <c r="K13" s="154">
        <f>+'[1]INF FINANC'!G13</f>
        <v>1206418.58</v>
      </c>
      <c r="L13" s="154">
        <v>869730.88</v>
      </c>
      <c r="M13" s="154">
        <v>1202563.56</v>
      </c>
      <c r="N13" s="156">
        <f>+K13+L13+M13</f>
        <v>3278713.02</v>
      </c>
      <c r="O13" s="160">
        <f>+J13-N13</f>
        <v>55338286.98</v>
      </c>
    </row>
    <row r="14" spans="3:14" ht="15">
      <c r="C14" s="289" t="s">
        <v>528</v>
      </c>
      <c r="D14" s="290"/>
      <c r="E14" s="290"/>
      <c r="F14" s="290"/>
      <c r="G14" s="125"/>
      <c r="H14" s="153"/>
      <c r="I14" s="153"/>
      <c r="J14" s="153"/>
      <c r="K14" s="154"/>
      <c r="L14" s="154"/>
      <c r="M14" s="154"/>
      <c r="N14" s="156"/>
    </row>
    <row r="15" spans="3:15" ht="15">
      <c r="C15" s="139">
        <v>28.89</v>
      </c>
      <c r="D15" s="140">
        <v>31.78</v>
      </c>
      <c r="E15" s="140">
        <v>0.1</v>
      </c>
      <c r="F15" s="140">
        <v>3.1780000000000004</v>
      </c>
      <c r="G15" s="125"/>
      <c r="H15" s="154">
        <v>31782662</v>
      </c>
      <c r="I15" s="154">
        <f>+H15*10%</f>
        <v>3178266.2</v>
      </c>
      <c r="J15" s="154">
        <f>+H15-I15</f>
        <v>28604395.8</v>
      </c>
      <c r="K15" s="154">
        <f>+'[1]INF FINANC'!G11+'[1]INF FINANC'!G12</f>
        <v>7347667</v>
      </c>
      <c r="L15" s="154">
        <v>3131036</v>
      </c>
      <c r="M15" s="87">
        <f>332982+21997110</f>
        <v>22330092</v>
      </c>
      <c r="N15" s="156">
        <f>+K15+L15+M15</f>
        <v>32808795</v>
      </c>
      <c r="O15" s="160">
        <f>+J15-N15</f>
        <v>-4204399.199999999</v>
      </c>
    </row>
    <row r="16" spans="3:14" ht="15">
      <c r="C16" s="289" t="s">
        <v>529</v>
      </c>
      <c r="D16" s="290"/>
      <c r="E16" s="290"/>
      <c r="F16" s="290"/>
      <c r="G16" s="125"/>
      <c r="H16" s="153"/>
      <c r="I16" s="153"/>
      <c r="J16" s="153"/>
      <c r="K16" s="154"/>
      <c r="L16" s="154"/>
      <c r="M16" s="154"/>
      <c r="N16" s="156"/>
    </row>
    <row r="17" spans="3:15" s="132" customFormat="1" ht="15">
      <c r="C17" s="141">
        <v>0</v>
      </c>
      <c r="D17" s="136">
        <v>21.14</v>
      </c>
      <c r="E17" s="133">
        <v>0.1</v>
      </c>
      <c r="F17" s="136">
        <f aca="true" t="shared" si="1" ref="F17">+D17*E17</f>
        <v>2.1140000000000003</v>
      </c>
      <c r="G17" s="131"/>
      <c r="H17" s="154">
        <v>21141192</v>
      </c>
      <c r="I17" s="154">
        <f>+H17*10%</f>
        <v>2114119.2</v>
      </c>
      <c r="J17" s="154">
        <f>+H17-I17</f>
        <v>19027072.8</v>
      </c>
      <c r="K17" s="154">
        <f>+'[1]INF FINANC'!G16</f>
        <v>0</v>
      </c>
      <c r="L17" s="154">
        <v>0</v>
      </c>
      <c r="M17" s="154">
        <v>1305200</v>
      </c>
      <c r="N17" s="156">
        <f>+K17+L17+M17</f>
        <v>1305200</v>
      </c>
      <c r="O17" s="160">
        <f>+J17-N17</f>
        <v>17721872.8</v>
      </c>
    </row>
    <row r="18" spans="3:14" ht="15">
      <c r="C18" s="289" t="s">
        <v>530</v>
      </c>
      <c r="D18" s="290"/>
      <c r="E18" s="290"/>
      <c r="F18" s="290"/>
      <c r="G18" s="125"/>
      <c r="H18" s="153"/>
      <c r="I18" s="153"/>
      <c r="J18" s="153"/>
      <c r="K18" s="154"/>
      <c r="L18" s="154"/>
      <c r="M18" s="154" t="s">
        <v>517</v>
      </c>
      <c r="N18" s="156"/>
    </row>
    <row r="19" spans="3:15" s="132" customFormat="1" ht="15">
      <c r="C19" s="142">
        <v>0</v>
      </c>
      <c r="D19" s="143">
        <v>0</v>
      </c>
      <c r="E19" s="133">
        <v>0</v>
      </c>
      <c r="F19" s="143">
        <f aca="true" t="shared" si="2" ref="F19">+D19*E19</f>
        <v>0</v>
      </c>
      <c r="G19" s="131"/>
      <c r="H19" s="154">
        <v>0</v>
      </c>
      <c r="I19" s="154">
        <f>+H19*10%</f>
        <v>0</v>
      </c>
      <c r="J19" s="154">
        <f>+H19-I19</f>
        <v>0</v>
      </c>
      <c r="K19" s="154">
        <f>+'[1]INF FINANC'!G18</f>
        <v>0</v>
      </c>
      <c r="L19" s="154">
        <v>0</v>
      </c>
      <c r="M19" s="154">
        <v>0</v>
      </c>
      <c r="N19" s="156">
        <f>+K19+L19+M19</f>
        <v>0</v>
      </c>
      <c r="O19" s="160">
        <f>+J19-N19</f>
        <v>0</v>
      </c>
    </row>
    <row r="20" spans="3:15" ht="15">
      <c r="C20" s="289" t="s">
        <v>531</v>
      </c>
      <c r="D20" s="290"/>
      <c r="E20" s="290"/>
      <c r="F20" s="290"/>
      <c r="G20" s="291"/>
      <c r="H20" s="153"/>
      <c r="I20" s="153"/>
      <c r="J20" s="153"/>
      <c r="K20" s="154"/>
      <c r="L20" s="154"/>
      <c r="M20" s="154"/>
      <c r="N20" s="156"/>
      <c r="O20" s="97" t="s">
        <v>517</v>
      </c>
    </row>
    <row r="21" spans="3:15" s="132" customFormat="1" ht="15">
      <c r="C21" s="141">
        <v>0</v>
      </c>
      <c r="D21" s="136">
        <v>0</v>
      </c>
      <c r="E21" s="144">
        <v>0</v>
      </c>
      <c r="F21" s="136">
        <v>0</v>
      </c>
      <c r="G21" s="131" t="s">
        <v>517</v>
      </c>
      <c r="H21" s="154">
        <v>0</v>
      </c>
      <c r="I21" s="154">
        <f>+H21*10%</f>
        <v>0</v>
      </c>
      <c r="J21" s="154">
        <f>+H21-I21</f>
        <v>0</v>
      </c>
      <c r="K21" s="154">
        <f>+'[1]INF FINANC'!G20</f>
        <v>0</v>
      </c>
      <c r="L21" s="154">
        <v>0</v>
      </c>
      <c r="M21" s="154">
        <v>0</v>
      </c>
      <c r="N21" s="156">
        <f>+K21+L21+M21</f>
        <v>0</v>
      </c>
      <c r="O21" s="160">
        <f>+J21-N21</f>
        <v>0</v>
      </c>
    </row>
    <row r="22" spans="3:14" ht="15">
      <c r="C22" s="289" t="s">
        <v>542</v>
      </c>
      <c r="D22" s="290"/>
      <c r="E22" s="290"/>
      <c r="F22" s="290"/>
      <c r="G22" s="125"/>
      <c r="H22" s="153"/>
      <c r="I22" s="153"/>
      <c r="J22" s="153"/>
      <c r="K22" s="154"/>
      <c r="L22" s="154"/>
      <c r="M22" s="154"/>
      <c r="N22" s="156"/>
    </row>
    <row r="23" spans="3:14" ht="15">
      <c r="C23" s="287" t="s">
        <v>532</v>
      </c>
      <c r="D23" s="288"/>
      <c r="E23" s="288"/>
      <c r="F23" s="288"/>
      <c r="G23" s="125"/>
      <c r="H23" s="153"/>
      <c r="I23" s="154" t="s">
        <v>517</v>
      </c>
      <c r="J23" s="153"/>
      <c r="K23" s="154"/>
      <c r="L23" s="154"/>
      <c r="M23" s="154"/>
      <c r="N23" s="156"/>
    </row>
    <row r="24" spans="3:15" s="132" customFormat="1" ht="15">
      <c r="C24" s="141">
        <v>4.64</v>
      </c>
      <c r="D24" s="136">
        <v>5.5</v>
      </c>
      <c r="E24" s="144">
        <v>0.1</v>
      </c>
      <c r="F24" s="136">
        <f>+D24*E24</f>
        <v>0.55</v>
      </c>
      <c r="G24" s="131"/>
      <c r="H24" s="154">
        <v>5500000</v>
      </c>
      <c r="I24" s="154">
        <f>+H24*10%</f>
        <v>550000</v>
      </c>
      <c r="J24" s="154">
        <f>+H24-I24</f>
        <v>4950000</v>
      </c>
      <c r="K24" s="154">
        <f>+'[1]INF FINANC'!G4</f>
        <v>779921</v>
      </c>
      <c r="L24" s="154">
        <v>1044996</v>
      </c>
      <c r="M24" s="154">
        <v>925666</v>
      </c>
      <c r="N24" s="156">
        <f>+K24+L24+M24</f>
        <v>2750583</v>
      </c>
      <c r="O24" s="160">
        <f>+J24-N24</f>
        <v>2199417</v>
      </c>
    </row>
    <row r="25" spans="3:14" ht="15">
      <c r="C25" s="287" t="s">
        <v>534</v>
      </c>
      <c r="D25" s="288"/>
      <c r="E25" s="288"/>
      <c r="F25" s="288"/>
      <c r="G25" s="125"/>
      <c r="H25" s="153"/>
      <c r="I25" s="153"/>
      <c r="J25" s="153"/>
      <c r="K25" s="154"/>
      <c r="L25" s="154"/>
      <c r="M25" s="154"/>
      <c r="N25" s="156"/>
    </row>
    <row r="26" spans="3:15" s="132" customFormat="1" ht="15.75" thickBot="1">
      <c r="C26" s="145">
        <v>58.27</v>
      </c>
      <c r="D26" s="146">
        <v>142.05</v>
      </c>
      <c r="E26" s="147">
        <v>0.1</v>
      </c>
      <c r="F26" s="148">
        <f aca="true" t="shared" si="3" ref="F26">+D26*E26</f>
        <v>14.205000000000002</v>
      </c>
      <c r="G26" s="149"/>
      <c r="H26" s="154">
        <v>142058000</v>
      </c>
      <c r="I26" s="154">
        <f>+H26*10%</f>
        <v>14205800</v>
      </c>
      <c r="J26" s="154">
        <f>+H26-I26</f>
        <v>127852200</v>
      </c>
      <c r="K26" s="154">
        <f>+'[1]INF FINANC'!G6</f>
        <v>12200000</v>
      </c>
      <c r="L26" s="154">
        <v>44600000</v>
      </c>
      <c r="M26" s="154">
        <v>39400000</v>
      </c>
      <c r="N26" s="156">
        <f>+K26+L26+M26</f>
        <v>96200000</v>
      </c>
      <c r="O26" s="160">
        <f>+J26-N26</f>
        <v>31652200</v>
      </c>
    </row>
    <row r="27" spans="11:14" ht="15">
      <c r="K27" s="154"/>
      <c r="L27" s="154"/>
      <c r="M27" s="154"/>
      <c r="N27" s="156" t="s">
        <v>517</v>
      </c>
    </row>
    <row r="28" spans="3:16" ht="15">
      <c r="C28" s="150">
        <f>SUM(C5+C7+C9+C11+C13+C15+C17+C17+C19+C21+C24+C26)</f>
        <v>143.42000000000002</v>
      </c>
      <c r="D28" s="150">
        <f>SUM(D5+D7+D9+D11+D13+D15+D17+D17+D19+D21+D24+D26)</f>
        <v>345.14</v>
      </c>
      <c r="E28" s="151" t="s">
        <v>517</v>
      </c>
      <c r="F28" s="150">
        <f>SUM(F5+F7+F9+F11+F13+F15+F17+F17+F19+F21+F24+F26)</f>
        <v>34.514</v>
      </c>
      <c r="H28" s="157">
        <f>SUM(H5:H26)</f>
        <v>324011854</v>
      </c>
      <c r="I28" s="157">
        <f>SUM(I5:I26)</f>
        <v>32401185.4</v>
      </c>
      <c r="J28" s="154">
        <f>+H28-I28</f>
        <v>291610668.6</v>
      </c>
      <c r="K28" s="154">
        <f>SUM(K5:K26)</f>
        <v>38380980.58</v>
      </c>
      <c r="L28" s="154">
        <f>SUM(L5:L26)</f>
        <v>61578259.38</v>
      </c>
      <c r="M28" s="154">
        <f>SUM(M5:M26)</f>
        <v>67204495.56</v>
      </c>
      <c r="N28" s="156">
        <f>+K28+L28+M28</f>
        <v>167163735.52</v>
      </c>
      <c r="O28" s="160">
        <f>+J28-N28</f>
        <v>124446933.08000001</v>
      </c>
      <c r="P28" s="150">
        <f>+J28-O28</f>
        <v>167163735.52</v>
      </c>
    </row>
    <row r="29" spans="4:14" ht="15">
      <c r="D29" s="150" t="s">
        <v>517</v>
      </c>
      <c r="K29" s="154"/>
      <c r="N29" s="156"/>
    </row>
    <row r="30" spans="4:15" ht="15">
      <c r="D30" s="157">
        <v>345140000</v>
      </c>
      <c r="E30" s="97" t="s">
        <v>517</v>
      </c>
      <c r="F30" s="150">
        <f>+D30-H28</f>
        <v>21128146</v>
      </c>
      <c r="K30" s="158">
        <f>+K28/H28</f>
        <v>0.11845548274292458</v>
      </c>
      <c r="L30" s="158">
        <f>+L28/H28</f>
        <v>0.1900494028838834</v>
      </c>
      <c r="M30" s="158">
        <f>+M28/H28</f>
        <v>0.20741369406811888</v>
      </c>
      <c r="N30" s="168">
        <f>+N28/H28</f>
        <v>0.5159185796949268</v>
      </c>
      <c r="O30" s="151">
        <f>+O28/J28</f>
        <v>0.4267571336723035</v>
      </c>
    </row>
    <row r="31" spans="8:11" ht="15">
      <c r="H31" s="159">
        <f>+H28*10%</f>
        <v>32401185.400000002</v>
      </c>
      <c r="I31" s="159"/>
      <c r="J31" s="159"/>
      <c r="K31" s="154"/>
    </row>
    <row r="32" spans="6:14" ht="15">
      <c r="F32" s="150">
        <f>+D28-F28</f>
        <v>310.626</v>
      </c>
      <c r="H32" s="157">
        <f>+H28-H31</f>
        <v>291610668.6</v>
      </c>
      <c r="I32" s="157"/>
      <c r="J32" s="157"/>
      <c r="K32" s="154"/>
      <c r="M32" s="167" t="s">
        <v>517</v>
      </c>
      <c r="N32" s="164" t="s">
        <v>517</v>
      </c>
    </row>
    <row r="33" spans="5:14" ht="15">
      <c r="E33" s="150">
        <f>+D28-F28</f>
        <v>310.626</v>
      </c>
      <c r="N33" s="161" t="s">
        <v>517</v>
      </c>
    </row>
  </sheetData>
  <mergeCells count="13">
    <mergeCell ref="C12:F12"/>
    <mergeCell ref="C2:F2"/>
    <mergeCell ref="C3:F3"/>
    <mergeCell ref="C6:F6"/>
    <mergeCell ref="C8:F8"/>
    <mergeCell ref="C10:F10"/>
    <mergeCell ref="C25:F25"/>
    <mergeCell ref="C14:F14"/>
    <mergeCell ref="C16:F16"/>
    <mergeCell ref="C18:F18"/>
    <mergeCell ref="C20:G20"/>
    <mergeCell ref="C22:F22"/>
    <mergeCell ref="C23:F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8"/>
  <sheetViews>
    <sheetView workbookViewId="0" topLeftCell="A68">
      <selection activeCell="G71" sqref="G71:H71"/>
    </sheetView>
  </sheetViews>
  <sheetFormatPr defaultColWidth="11.421875" defaultRowHeight="15"/>
  <cols>
    <col min="1" max="1" width="2.8515625" style="0" customWidth="1"/>
    <col min="2" max="5" width="2.7109375" style="0" customWidth="1"/>
    <col min="6" max="6" width="2.8515625" style="0" customWidth="1"/>
    <col min="7" max="9" width="2.7109375" style="0" customWidth="1"/>
    <col min="10" max="10" width="2.421875" style="0" customWidth="1"/>
    <col min="11" max="11" width="0.2890625" style="0" customWidth="1"/>
    <col min="12" max="12" width="0.9921875" style="0" customWidth="1"/>
    <col min="13" max="13" width="1.57421875" style="0" customWidth="1"/>
    <col min="14" max="26" width="2.7109375" style="0" customWidth="1"/>
    <col min="27" max="27" width="2.421875" style="0" customWidth="1"/>
    <col min="28" max="28" width="0.2890625" style="0" customWidth="1"/>
    <col min="29" max="29" width="1.8515625" style="0" customWidth="1"/>
    <col min="30" max="30" width="0.85546875" style="0" customWidth="1"/>
    <col min="31" max="34" width="2.7109375" style="0" customWidth="1"/>
    <col min="35" max="35" width="3.28125" style="0" customWidth="1"/>
    <col min="36" max="36" width="3.140625" style="0" customWidth="1"/>
    <col min="37" max="38" width="2.7109375" style="0" customWidth="1"/>
    <col min="39" max="40" width="0.85546875" style="0" customWidth="1"/>
    <col min="41" max="41" width="0.9921875" style="0" customWidth="1"/>
    <col min="42" max="42" width="15.8515625" style="0" customWidth="1"/>
    <col min="43" max="43" width="15.28125" style="0" customWidth="1"/>
    <col min="44" max="44" width="13.7109375" style="0" customWidth="1"/>
    <col min="45" max="45" width="3.8515625" style="0" customWidth="1"/>
    <col min="46" max="46" width="11.00390625" style="0" customWidth="1"/>
    <col min="47" max="47" width="9.57421875" style="0" customWidth="1"/>
    <col min="48" max="48" width="4.00390625" style="0" customWidth="1"/>
    <col min="49" max="49" width="87.00390625" style="0" customWidth="1"/>
  </cols>
  <sheetData>
    <row r="1" ht="4.35" customHeight="1"/>
    <row r="2" spans="1:10" ht="4.3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45" ht="14.1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M3" s="251" t="s">
        <v>180</v>
      </c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D3" s="252" t="s">
        <v>181</v>
      </c>
      <c r="AE3" s="216"/>
      <c r="AF3" s="216"/>
      <c r="AG3" s="216"/>
      <c r="AH3" s="216"/>
      <c r="AI3" s="216"/>
      <c r="AJ3" s="216"/>
      <c r="AK3" s="216"/>
      <c r="AL3" s="216"/>
      <c r="AM3" s="216"/>
      <c r="AO3" s="253" t="s">
        <v>182</v>
      </c>
      <c r="AP3" s="216"/>
      <c r="AQ3" s="216"/>
      <c r="AR3" s="216"/>
      <c r="AS3" s="216"/>
    </row>
    <row r="4" spans="1:27" ht="7.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</row>
    <row r="5" spans="1:45" ht="28.3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D5" s="254" t="s">
        <v>183</v>
      </c>
      <c r="AE5" s="216"/>
      <c r="AF5" s="216"/>
      <c r="AG5" s="216"/>
      <c r="AH5" s="216"/>
      <c r="AI5" s="216"/>
      <c r="AJ5" s="216"/>
      <c r="AK5" s="216"/>
      <c r="AL5" s="216"/>
      <c r="AM5" s="216"/>
      <c r="AO5" s="255" t="s">
        <v>184</v>
      </c>
      <c r="AP5" s="216"/>
      <c r="AQ5" s="216"/>
      <c r="AR5" s="216"/>
      <c r="AS5" s="216"/>
    </row>
    <row r="6" spans="1:45" ht="2.8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O6" s="216"/>
      <c r="AP6" s="216"/>
      <c r="AQ6" s="216"/>
      <c r="AR6" s="216"/>
      <c r="AS6" s="216"/>
    </row>
    <row r="7" spans="30:45" ht="15"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O7" s="216"/>
      <c r="AP7" s="216"/>
      <c r="AQ7" s="216"/>
      <c r="AR7" s="216"/>
      <c r="AS7" s="216"/>
    </row>
    <row r="8" ht="7.15" customHeight="1"/>
    <row r="9" spans="30:45" ht="14.1" customHeight="1">
      <c r="AD9" s="254" t="s">
        <v>185</v>
      </c>
      <c r="AE9" s="216"/>
      <c r="AF9" s="216"/>
      <c r="AG9" s="216"/>
      <c r="AH9" s="216"/>
      <c r="AI9" s="216"/>
      <c r="AJ9" s="216"/>
      <c r="AK9" s="216"/>
      <c r="AL9" s="216"/>
      <c r="AM9" s="216"/>
      <c r="AO9" s="255" t="s">
        <v>186</v>
      </c>
      <c r="AP9" s="216"/>
      <c r="AQ9" s="216"/>
      <c r="AR9" s="216"/>
      <c r="AS9" s="216"/>
    </row>
    <row r="10" ht="15" hidden="1"/>
    <row r="11" ht="19.9" customHeight="1"/>
    <row r="12" ht="15" hidden="1"/>
    <row r="13" ht="8.45" customHeight="1"/>
    <row r="14" spans="1:48" ht="15">
      <c r="A14" s="258" t="s">
        <v>187</v>
      </c>
      <c r="B14" s="241"/>
      <c r="C14" s="241"/>
      <c r="D14" s="241"/>
      <c r="E14" s="242"/>
      <c r="F14" s="259" t="s">
        <v>188</v>
      </c>
      <c r="G14" s="241"/>
      <c r="H14" s="242"/>
      <c r="I14" s="258" t="s">
        <v>189</v>
      </c>
      <c r="J14" s="241"/>
      <c r="K14" s="241"/>
      <c r="L14" s="241"/>
      <c r="M14" s="241"/>
      <c r="N14" s="241"/>
      <c r="O14" s="241"/>
      <c r="P14" s="242"/>
      <c r="Q14" s="260" t="s">
        <v>190</v>
      </c>
      <c r="R14" s="241"/>
      <c r="S14" s="241"/>
      <c r="T14" s="241"/>
      <c r="U14" s="241"/>
      <c r="V14" s="241"/>
      <c r="W14" s="242"/>
      <c r="X14" s="258" t="s">
        <v>191</v>
      </c>
      <c r="Y14" s="241"/>
      <c r="Z14" s="241"/>
      <c r="AA14" s="241"/>
      <c r="AB14" s="241"/>
      <c r="AC14" s="241"/>
      <c r="AD14" s="242"/>
      <c r="AE14" s="260" t="s">
        <v>192</v>
      </c>
      <c r="AF14" s="241"/>
      <c r="AG14" s="241"/>
      <c r="AH14" s="241"/>
      <c r="AI14" s="241"/>
      <c r="AJ14" s="242"/>
      <c r="AK14" s="28" t="s">
        <v>1</v>
      </c>
      <c r="AL14" s="28" t="s">
        <v>1</v>
      </c>
      <c r="AM14" s="232" t="s">
        <v>1</v>
      </c>
      <c r="AN14" s="216"/>
      <c r="AO14" s="216"/>
      <c r="AP14" s="28" t="s">
        <v>1</v>
      </c>
      <c r="AQ14" s="28" t="s">
        <v>1</v>
      </c>
      <c r="AR14" s="28" t="s">
        <v>1</v>
      </c>
      <c r="AS14" s="232" t="s">
        <v>1</v>
      </c>
      <c r="AT14" s="216"/>
      <c r="AU14" s="232" t="s">
        <v>1</v>
      </c>
      <c r="AV14" s="216"/>
    </row>
    <row r="15" spans="1:48" ht="15">
      <c r="A15" s="243" t="s">
        <v>193</v>
      </c>
      <c r="B15" s="241"/>
      <c r="C15" s="241"/>
      <c r="D15" s="241"/>
      <c r="E15" s="241"/>
      <c r="F15" s="242"/>
      <c r="G15" s="244" t="s">
        <v>184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2"/>
      <c r="AH15" s="29" t="s">
        <v>1</v>
      </c>
      <c r="AI15" s="29" t="s">
        <v>1</v>
      </c>
      <c r="AJ15" s="29" t="s">
        <v>1</v>
      </c>
      <c r="AK15" s="29" t="s">
        <v>1</v>
      </c>
      <c r="AL15" s="29" t="s">
        <v>1</v>
      </c>
      <c r="AM15" s="256" t="s">
        <v>1</v>
      </c>
      <c r="AN15" s="257"/>
      <c r="AO15" s="257"/>
      <c r="AP15" s="28" t="s">
        <v>1</v>
      </c>
      <c r="AQ15" s="28" t="s">
        <v>1</v>
      </c>
      <c r="AR15" s="28" t="s">
        <v>1</v>
      </c>
      <c r="AS15" s="232" t="s">
        <v>1</v>
      </c>
      <c r="AT15" s="216"/>
      <c r="AU15" s="232" t="s">
        <v>1</v>
      </c>
      <c r="AV15" s="216"/>
    </row>
    <row r="16" spans="1:48" ht="15">
      <c r="A16" s="243" t="s">
        <v>194</v>
      </c>
      <c r="B16" s="241"/>
      <c r="C16" s="241"/>
      <c r="D16" s="241"/>
      <c r="E16" s="241"/>
      <c r="F16" s="241"/>
      <c r="G16" s="242"/>
      <c r="H16" s="244" t="s">
        <v>195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8" t="s">
        <v>1</v>
      </c>
      <c r="AQ16" s="28" t="s">
        <v>1</v>
      </c>
      <c r="AR16" s="28" t="s">
        <v>1</v>
      </c>
      <c r="AS16" s="232" t="s">
        <v>1</v>
      </c>
      <c r="AT16" s="216"/>
      <c r="AU16" s="232" t="s">
        <v>1</v>
      </c>
      <c r="AV16" s="216"/>
    </row>
    <row r="17" spans="1:48" ht="27">
      <c r="A17" s="240" t="s">
        <v>9</v>
      </c>
      <c r="B17" s="242"/>
      <c r="C17" s="245" t="s">
        <v>10</v>
      </c>
      <c r="D17" s="242"/>
      <c r="E17" s="240" t="s">
        <v>196</v>
      </c>
      <c r="F17" s="242"/>
      <c r="G17" s="240" t="s">
        <v>197</v>
      </c>
      <c r="H17" s="242"/>
      <c r="I17" s="240" t="s">
        <v>13</v>
      </c>
      <c r="J17" s="241"/>
      <c r="K17" s="242"/>
      <c r="L17" s="240" t="s">
        <v>198</v>
      </c>
      <c r="M17" s="241"/>
      <c r="N17" s="242"/>
      <c r="O17" s="240" t="s">
        <v>15</v>
      </c>
      <c r="P17" s="242"/>
      <c r="Q17" s="240" t="s">
        <v>199</v>
      </c>
      <c r="R17" s="242"/>
      <c r="S17" s="240" t="s">
        <v>200</v>
      </c>
      <c r="T17" s="241"/>
      <c r="U17" s="241"/>
      <c r="V17" s="241"/>
      <c r="W17" s="241"/>
      <c r="X17" s="241"/>
      <c r="Y17" s="241"/>
      <c r="Z17" s="242"/>
      <c r="AA17" s="240" t="s">
        <v>17</v>
      </c>
      <c r="AB17" s="241"/>
      <c r="AC17" s="241"/>
      <c r="AD17" s="241"/>
      <c r="AE17" s="242"/>
      <c r="AF17" s="240" t="s">
        <v>201</v>
      </c>
      <c r="AG17" s="241"/>
      <c r="AH17" s="242"/>
      <c r="AI17" s="30" t="s">
        <v>202</v>
      </c>
      <c r="AJ17" s="240" t="s">
        <v>173</v>
      </c>
      <c r="AK17" s="241"/>
      <c r="AL17" s="241"/>
      <c r="AM17" s="241"/>
      <c r="AN17" s="241"/>
      <c r="AO17" s="242"/>
      <c r="AP17" s="30" t="s">
        <v>203</v>
      </c>
      <c r="AQ17" s="30" t="s">
        <v>204</v>
      </c>
      <c r="AR17" s="30" t="s">
        <v>205</v>
      </c>
      <c r="AS17" s="240" t="s">
        <v>206</v>
      </c>
      <c r="AT17" s="242"/>
      <c r="AU17" s="240" t="s">
        <v>207</v>
      </c>
      <c r="AV17" s="242"/>
    </row>
    <row r="18" spans="1:48" ht="15">
      <c r="A18" s="238" t="s">
        <v>35</v>
      </c>
      <c r="B18" s="216"/>
      <c r="C18" s="238"/>
      <c r="D18" s="216"/>
      <c r="E18" s="238"/>
      <c r="F18" s="216"/>
      <c r="G18" s="238"/>
      <c r="H18" s="216"/>
      <c r="I18" s="238"/>
      <c r="J18" s="216"/>
      <c r="K18" s="216"/>
      <c r="L18" s="238"/>
      <c r="M18" s="216"/>
      <c r="N18" s="216"/>
      <c r="O18" s="238"/>
      <c r="P18" s="216"/>
      <c r="Q18" s="238"/>
      <c r="R18" s="216"/>
      <c r="S18" s="239" t="s">
        <v>208</v>
      </c>
      <c r="T18" s="216"/>
      <c r="U18" s="216"/>
      <c r="V18" s="216"/>
      <c r="W18" s="216"/>
      <c r="X18" s="216"/>
      <c r="Y18" s="216"/>
      <c r="Z18" s="216"/>
      <c r="AA18" s="238" t="s">
        <v>38</v>
      </c>
      <c r="AB18" s="216"/>
      <c r="AC18" s="216"/>
      <c r="AD18" s="216"/>
      <c r="AE18" s="216"/>
      <c r="AF18" s="238" t="s">
        <v>40</v>
      </c>
      <c r="AG18" s="216"/>
      <c r="AH18" s="216"/>
      <c r="AI18" s="31" t="s">
        <v>39</v>
      </c>
      <c r="AJ18" s="236" t="s">
        <v>209</v>
      </c>
      <c r="AK18" s="216"/>
      <c r="AL18" s="216"/>
      <c r="AM18" s="216"/>
      <c r="AN18" s="216"/>
      <c r="AO18" s="216"/>
      <c r="AP18" s="32" t="s">
        <v>210</v>
      </c>
      <c r="AQ18" s="32" t="s">
        <v>211</v>
      </c>
      <c r="AR18" s="32" t="s">
        <v>212</v>
      </c>
      <c r="AS18" s="237" t="s">
        <v>213</v>
      </c>
      <c r="AT18" s="216"/>
      <c r="AU18" s="237" t="s">
        <v>214</v>
      </c>
      <c r="AV18" s="216"/>
    </row>
    <row r="19" spans="1:48" ht="15">
      <c r="A19" s="238" t="s">
        <v>35</v>
      </c>
      <c r="B19" s="216"/>
      <c r="C19" s="238"/>
      <c r="D19" s="216"/>
      <c r="E19" s="238"/>
      <c r="F19" s="216"/>
      <c r="G19" s="238"/>
      <c r="H19" s="216"/>
      <c r="I19" s="238"/>
      <c r="J19" s="216"/>
      <c r="K19" s="216"/>
      <c r="L19" s="238"/>
      <c r="M19" s="216"/>
      <c r="N19" s="216"/>
      <c r="O19" s="238"/>
      <c r="P19" s="216"/>
      <c r="Q19" s="238"/>
      <c r="R19" s="216"/>
      <c r="S19" s="239" t="s">
        <v>208</v>
      </c>
      <c r="T19" s="216"/>
      <c r="U19" s="216"/>
      <c r="V19" s="216"/>
      <c r="W19" s="216"/>
      <c r="X19" s="216"/>
      <c r="Y19" s="216"/>
      <c r="Z19" s="216"/>
      <c r="AA19" s="238" t="s">
        <v>38</v>
      </c>
      <c r="AB19" s="216"/>
      <c r="AC19" s="216"/>
      <c r="AD19" s="216"/>
      <c r="AE19" s="216"/>
      <c r="AF19" s="238" t="s">
        <v>215</v>
      </c>
      <c r="AG19" s="216"/>
      <c r="AH19" s="216"/>
      <c r="AI19" s="31" t="s">
        <v>162</v>
      </c>
      <c r="AJ19" s="236" t="s">
        <v>216</v>
      </c>
      <c r="AK19" s="216"/>
      <c r="AL19" s="216"/>
      <c r="AM19" s="216"/>
      <c r="AN19" s="216"/>
      <c r="AO19" s="216"/>
      <c r="AP19" s="32" t="s">
        <v>217</v>
      </c>
      <c r="AQ19" s="32" t="s">
        <v>218</v>
      </c>
      <c r="AR19" s="32" t="s">
        <v>218</v>
      </c>
      <c r="AS19" s="237" t="s">
        <v>218</v>
      </c>
      <c r="AT19" s="216"/>
      <c r="AU19" s="237" t="s">
        <v>218</v>
      </c>
      <c r="AV19" s="216"/>
    </row>
    <row r="20" spans="1:48" ht="15">
      <c r="A20" s="238" t="s">
        <v>35</v>
      </c>
      <c r="B20" s="216"/>
      <c r="C20" s="238"/>
      <c r="D20" s="216"/>
      <c r="E20" s="238"/>
      <c r="F20" s="216"/>
      <c r="G20" s="238"/>
      <c r="H20" s="216"/>
      <c r="I20" s="238"/>
      <c r="J20" s="216"/>
      <c r="K20" s="216"/>
      <c r="L20" s="238"/>
      <c r="M20" s="216"/>
      <c r="N20" s="216"/>
      <c r="O20" s="238"/>
      <c r="P20" s="216"/>
      <c r="Q20" s="238"/>
      <c r="R20" s="216"/>
      <c r="S20" s="239" t="s">
        <v>208</v>
      </c>
      <c r="T20" s="216"/>
      <c r="U20" s="216"/>
      <c r="V20" s="216"/>
      <c r="W20" s="216"/>
      <c r="X20" s="216"/>
      <c r="Y20" s="216"/>
      <c r="Z20" s="216"/>
      <c r="AA20" s="238" t="s">
        <v>108</v>
      </c>
      <c r="AB20" s="216"/>
      <c r="AC20" s="216"/>
      <c r="AD20" s="216"/>
      <c r="AE20" s="216"/>
      <c r="AF20" s="238" t="s">
        <v>40</v>
      </c>
      <c r="AG20" s="216"/>
      <c r="AH20" s="216"/>
      <c r="AI20" s="31" t="s">
        <v>109</v>
      </c>
      <c r="AJ20" s="236" t="s">
        <v>219</v>
      </c>
      <c r="AK20" s="216"/>
      <c r="AL20" s="216"/>
      <c r="AM20" s="216"/>
      <c r="AN20" s="216"/>
      <c r="AO20" s="216"/>
      <c r="AP20" s="32" t="s">
        <v>220</v>
      </c>
      <c r="AQ20" s="32" t="s">
        <v>221</v>
      </c>
      <c r="AR20" s="32" t="s">
        <v>221</v>
      </c>
      <c r="AS20" s="237" t="s">
        <v>222</v>
      </c>
      <c r="AT20" s="216"/>
      <c r="AU20" s="237" t="s">
        <v>222</v>
      </c>
      <c r="AV20" s="216"/>
    </row>
    <row r="21" spans="1:48" ht="15">
      <c r="A21" s="238" t="s">
        <v>35</v>
      </c>
      <c r="B21" s="216"/>
      <c r="C21" s="238"/>
      <c r="D21" s="216"/>
      <c r="E21" s="238"/>
      <c r="F21" s="216"/>
      <c r="G21" s="238"/>
      <c r="H21" s="216"/>
      <c r="I21" s="238"/>
      <c r="J21" s="216"/>
      <c r="K21" s="216"/>
      <c r="L21" s="238"/>
      <c r="M21" s="216"/>
      <c r="N21" s="216"/>
      <c r="O21" s="238"/>
      <c r="P21" s="216"/>
      <c r="Q21" s="238"/>
      <c r="R21" s="216"/>
      <c r="S21" s="239" t="s">
        <v>208</v>
      </c>
      <c r="T21" s="216"/>
      <c r="U21" s="216"/>
      <c r="V21" s="216"/>
      <c r="W21" s="216"/>
      <c r="X21" s="216"/>
      <c r="Y21" s="216"/>
      <c r="Z21" s="216"/>
      <c r="AA21" s="238" t="s">
        <v>108</v>
      </c>
      <c r="AB21" s="216"/>
      <c r="AC21" s="216"/>
      <c r="AD21" s="216"/>
      <c r="AE21" s="216"/>
      <c r="AF21" s="238" t="s">
        <v>40</v>
      </c>
      <c r="AG21" s="216"/>
      <c r="AH21" s="216"/>
      <c r="AI21" s="31" t="s">
        <v>115</v>
      </c>
      <c r="AJ21" s="236" t="s">
        <v>223</v>
      </c>
      <c r="AK21" s="216"/>
      <c r="AL21" s="216"/>
      <c r="AM21" s="216"/>
      <c r="AN21" s="216"/>
      <c r="AO21" s="216"/>
      <c r="AP21" s="32" t="s">
        <v>224</v>
      </c>
      <c r="AQ21" s="32" t="s">
        <v>225</v>
      </c>
      <c r="AR21" s="32" t="s">
        <v>226</v>
      </c>
      <c r="AS21" s="237" t="s">
        <v>227</v>
      </c>
      <c r="AT21" s="216"/>
      <c r="AU21" s="237" t="s">
        <v>227</v>
      </c>
      <c r="AV21" s="216"/>
    </row>
    <row r="22" spans="1:48" ht="15">
      <c r="A22" s="238" t="s">
        <v>35</v>
      </c>
      <c r="B22" s="216"/>
      <c r="C22" s="238" t="s">
        <v>36</v>
      </c>
      <c r="D22" s="216"/>
      <c r="E22" s="238"/>
      <c r="F22" s="216"/>
      <c r="G22" s="238"/>
      <c r="H22" s="216"/>
      <c r="I22" s="238"/>
      <c r="J22" s="216"/>
      <c r="K22" s="216"/>
      <c r="L22" s="238"/>
      <c r="M22" s="216"/>
      <c r="N22" s="216"/>
      <c r="O22" s="238"/>
      <c r="P22" s="216"/>
      <c r="Q22" s="238"/>
      <c r="R22" s="216"/>
      <c r="S22" s="239" t="s">
        <v>228</v>
      </c>
      <c r="T22" s="216"/>
      <c r="U22" s="216"/>
      <c r="V22" s="216"/>
      <c r="W22" s="216"/>
      <c r="X22" s="216"/>
      <c r="Y22" s="216"/>
      <c r="Z22" s="216"/>
      <c r="AA22" s="238" t="s">
        <v>38</v>
      </c>
      <c r="AB22" s="216"/>
      <c r="AC22" s="216"/>
      <c r="AD22" s="216"/>
      <c r="AE22" s="216"/>
      <c r="AF22" s="238" t="s">
        <v>40</v>
      </c>
      <c r="AG22" s="216"/>
      <c r="AH22" s="216"/>
      <c r="AI22" s="31" t="s">
        <v>39</v>
      </c>
      <c r="AJ22" s="236" t="s">
        <v>209</v>
      </c>
      <c r="AK22" s="216"/>
      <c r="AL22" s="216"/>
      <c r="AM22" s="216"/>
      <c r="AN22" s="216"/>
      <c r="AO22" s="216"/>
      <c r="AP22" s="32" t="s">
        <v>229</v>
      </c>
      <c r="AQ22" s="32" t="s">
        <v>211</v>
      </c>
      <c r="AR22" s="32" t="s">
        <v>230</v>
      </c>
      <c r="AS22" s="237" t="s">
        <v>231</v>
      </c>
      <c r="AT22" s="216"/>
      <c r="AU22" s="237" t="s">
        <v>232</v>
      </c>
      <c r="AV22" s="216"/>
    </row>
    <row r="23" spans="1:48" ht="15">
      <c r="A23" s="238" t="s">
        <v>35</v>
      </c>
      <c r="B23" s="216"/>
      <c r="C23" s="238" t="s">
        <v>36</v>
      </c>
      <c r="D23" s="216"/>
      <c r="E23" s="238" t="s">
        <v>37</v>
      </c>
      <c r="F23" s="216"/>
      <c r="G23" s="238"/>
      <c r="H23" s="216"/>
      <c r="I23" s="238"/>
      <c r="J23" s="216"/>
      <c r="K23" s="216"/>
      <c r="L23" s="238"/>
      <c r="M23" s="216"/>
      <c r="N23" s="216"/>
      <c r="O23" s="238"/>
      <c r="P23" s="216"/>
      <c r="Q23" s="238"/>
      <c r="R23" s="216"/>
      <c r="S23" s="239" t="s">
        <v>228</v>
      </c>
      <c r="T23" s="216"/>
      <c r="U23" s="216"/>
      <c r="V23" s="216"/>
      <c r="W23" s="216"/>
      <c r="X23" s="216"/>
      <c r="Y23" s="216"/>
      <c r="Z23" s="216"/>
      <c r="AA23" s="238" t="s">
        <v>38</v>
      </c>
      <c r="AB23" s="216"/>
      <c r="AC23" s="216"/>
      <c r="AD23" s="216"/>
      <c r="AE23" s="216"/>
      <c r="AF23" s="238" t="s">
        <v>40</v>
      </c>
      <c r="AG23" s="216"/>
      <c r="AH23" s="216"/>
      <c r="AI23" s="31" t="s">
        <v>39</v>
      </c>
      <c r="AJ23" s="236" t="s">
        <v>209</v>
      </c>
      <c r="AK23" s="216"/>
      <c r="AL23" s="216"/>
      <c r="AM23" s="216"/>
      <c r="AN23" s="216"/>
      <c r="AO23" s="216"/>
      <c r="AP23" s="32" t="s">
        <v>229</v>
      </c>
      <c r="AQ23" s="32" t="s">
        <v>211</v>
      </c>
      <c r="AR23" s="32" t="s">
        <v>230</v>
      </c>
      <c r="AS23" s="237" t="s">
        <v>231</v>
      </c>
      <c r="AT23" s="216"/>
      <c r="AU23" s="237" t="s">
        <v>232</v>
      </c>
      <c r="AV23" s="216"/>
    </row>
    <row r="24" spans="1:48" ht="15">
      <c r="A24" s="238" t="s">
        <v>35</v>
      </c>
      <c r="B24" s="216"/>
      <c r="C24" s="238" t="s">
        <v>36</v>
      </c>
      <c r="D24" s="216"/>
      <c r="E24" s="238" t="s">
        <v>37</v>
      </c>
      <c r="F24" s="216"/>
      <c r="G24" s="238" t="s">
        <v>36</v>
      </c>
      <c r="H24" s="216"/>
      <c r="I24" s="238"/>
      <c r="J24" s="216"/>
      <c r="K24" s="216"/>
      <c r="L24" s="238"/>
      <c r="M24" s="216"/>
      <c r="N24" s="216"/>
      <c r="O24" s="238"/>
      <c r="P24" s="216"/>
      <c r="Q24" s="238"/>
      <c r="R24" s="216"/>
      <c r="S24" s="239" t="s">
        <v>233</v>
      </c>
      <c r="T24" s="216"/>
      <c r="U24" s="216"/>
      <c r="V24" s="216"/>
      <c r="W24" s="216"/>
      <c r="X24" s="216"/>
      <c r="Y24" s="216"/>
      <c r="Z24" s="216"/>
      <c r="AA24" s="238" t="s">
        <v>38</v>
      </c>
      <c r="AB24" s="216"/>
      <c r="AC24" s="216"/>
      <c r="AD24" s="216"/>
      <c r="AE24" s="216"/>
      <c r="AF24" s="238" t="s">
        <v>40</v>
      </c>
      <c r="AG24" s="216"/>
      <c r="AH24" s="216"/>
      <c r="AI24" s="31" t="s">
        <v>39</v>
      </c>
      <c r="AJ24" s="236" t="s">
        <v>209</v>
      </c>
      <c r="AK24" s="216"/>
      <c r="AL24" s="216"/>
      <c r="AM24" s="216"/>
      <c r="AN24" s="216"/>
      <c r="AO24" s="216"/>
      <c r="AP24" s="32" t="s">
        <v>234</v>
      </c>
      <c r="AQ24" s="32" t="s">
        <v>218</v>
      </c>
      <c r="AR24" s="32" t="s">
        <v>235</v>
      </c>
      <c r="AS24" s="237" t="s">
        <v>236</v>
      </c>
      <c r="AT24" s="216"/>
      <c r="AU24" s="237" t="s">
        <v>236</v>
      </c>
      <c r="AV24" s="216"/>
    </row>
    <row r="25" spans="1:48" ht="15">
      <c r="A25" s="238" t="s">
        <v>35</v>
      </c>
      <c r="B25" s="216"/>
      <c r="C25" s="238" t="s">
        <v>36</v>
      </c>
      <c r="D25" s="216"/>
      <c r="E25" s="238" t="s">
        <v>37</v>
      </c>
      <c r="F25" s="216"/>
      <c r="G25" s="238" t="s">
        <v>36</v>
      </c>
      <c r="H25" s="216"/>
      <c r="I25" s="238" t="s">
        <v>36</v>
      </c>
      <c r="J25" s="216"/>
      <c r="K25" s="216"/>
      <c r="L25" s="238"/>
      <c r="M25" s="216"/>
      <c r="N25" s="216"/>
      <c r="O25" s="238"/>
      <c r="P25" s="216"/>
      <c r="Q25" s="238"/>
      <c r="R25" s="216"/>
      <c r="S25" s="239" t="s">
        <v>237</v>
      </c>
      <c r="T25" s="216"/>
      <c r="U25" s="216"/>
      <c r="V25" s="216"/>
      <c r="W25" s="216"/>
      <c r="X25" s="216"/>
      <c r="Y25" s="216"/>
      <c r="Z25" s="216"/>
      <c r="AA25" s="238" t="s">
        <v>38</v>
      </c>
      <c r="AB25" s="216"/>
      <c r="AC25" s="216"/>
      <c r="AD25" s="216"/>
      <c r="AE25" s="216"/>
      <c r="AF25" s="238" t="s">
        <v>40</v>
      </c>
      <c r="AG25" s="216"/>
      <c r="AH25" s="216"/>
      <c r="AI25" s="31" t="s">
        <v>39</v>
      </c>
      <c r="AJ25" s="236" t="s">
        <v>209</v>
      </c>
      <c r="AK25" s="216"/>
      <c r="AL25" s="216"/>
      <c r="AM25" s="216"/>
      <c r="AN25" s="216"/>
      <c r="AO25" s="216"/>
      <c r="AP25" s="32" t="s">
        <v>238</v>
      </c>
      <c r="AQ25" s="32" t="s">
        <v>218</v>
      </c>
      <c r="AR25" s="32" t="s">
        <v>239</v>
      </c>
      <c r="AS25" s="237" t="s">
        <v>239</v>
      </c>
      <c r="AT25" s="216"/>
      <c r="AU25" s="237" t="s">
        <v>239</v>
      </c>
      <c r="AV25" s="216"/>
    </row>
    <row r="26" spans="1:48" ht="15">
      <c r="A26" s="233" t="s">
        <v>35</v>
      </c>
      <c r="B26" s="216"/>
      <c r="C26" s="233" t="s">
        <v>36</v>
      </c>
      <c r="D26" s="216"/>
      <c r="E26" s="233" t="s">
        <v>37</v>
      </c>
      <c r="F26" s="216"/>
      <c r="G26" s="233" t="s">
        <v>36</v>
      </c>
      <c r="H26" s="216"/>
      <c r="I26" s="233" t="s">
        <v>36</v>
      </c>
      <c r="J26" s="216"/>
      <c r="K26" s="216"/>
      <c r="L26" s="233" t="s">
        <v>36</v>
      </c>
      <c r="M26" s="216"/>
      <c r="N26" s="216"/>
      <c r="O26" s="233"/>
      <c r="P26" s="216"/>
      <c r="Q26" s="233"/>
      <c r="R26" s="216"/>
      <c r="S26" s="234" t="s">
        <v>41</v>
      </c>
      <c r="T26" s="216"/>
      <c r="U26" s="216"/>
      <c r="V26" s="216"/>
      <c r="W26" s="216"/>
      <c r="X26" s="216"/>
      <c r="Y26" s="216"/>
      <c r="Z26" s="216"/>
      <c r="AA26" s="233" t="s">
        <v>38</v>
      </c>
      <c r="AB26" s="216"/>
      <c r="AC26" s="216"/>
      <c r="AD26" s="216"/>
      <c r="AE26" s="216"/>
      <c r="AF26" s="233" t="s">
        <v>40</v>
      </c>
      <c r="AG26" s="216"/>
      <c r="AH26" s="216"/>
      <c r="AI26" s="33" t="s">
        <v>39</v>
      </c>
      <c r="AJ26" s="235" t="s">
        <v>209</v>
      </c>
      <c r="AK26" s="216"/>
      <c r="AL26" s="216"/>
      <c r="AM26" s="216"/>
      <c r="AN26" s="216"/>
      <c r="AO26" s="216"/>
      <c r="AP26" s="34" t="s">
        <v>240</v>
      </c>
      <c r="AQ26" s="34" t="s">
        <v>218</v>
      </c>
      <c r="AR26" s="34" t="s">
        <v>241</v>
      </c>
      <c r="AS26" s="215" t="s">
        <v>241</v>
      </c>
      <c r="AT26" s="216"/>
      <c r="AU26" s="215" t="s">
        <v>241</v>
      </c>
      <c r="AV26" s="216"/>
    </row>
    <row r="27" spans="1:48" ht="15">
      <c r="A27" s="233" t="s">
        <v>35</v>
      </c>
      <c r="B27" s="216"/>
      <c r="C27" s="233" t="s">
        <v>36</v>
      </c>
      <c r="D27" s="216"/>
      <c r="E27" s="233" t="s">
        <v>37</v>
      </c>
      <c r="F27" s="216"/>
      <c r="G27" s="233" t="s">
        <v>36</v>
      </c>
      <c r="H27" s="216"/>
      <c r="I27" s="233" t="s">
        <v>36</v>
      </c>
      <c r="J27" s="216"/>
      <c r="K27" s="216"/>
      <c r="L27" s="233" t="s">
        <v>43</v>
      </c>
      <c r="M27" s="216"/>
      <c r="N27" s="216"/>
      <c r="O27" s="233"/>
      <c r="P27" s="216"/>
      <c r="Q27" s="233"/>
      <c r="R27" s="216"/>
      <c r="S27" s="234" t="s">
        <v>44</v>
      </c>
      <c r="T27" s="216"/>
      <c r="U27" s="216"/>
      <c r="V27" s="216"/>
      <c r="W27" s="216"/>
      <c r="X27" s="216"/>
      <c r="Y27" s="216"/>
      <c r="Z27" s="216"/>
      <c r="AA27" s="233" t="s">
        <v>38</v>
      </c>
      <c r="AB27" s="216"/>
      <c r="AC27" s="216"/>
      <c r="AD27" s="216"/>
      <c r="AE27" s="216"/>
      <c r="AF27" s="233" t="s">
        <v>40</v>
      </c>
      <c r="AG27" s="216"/>
      <c r="AH27" s="216"/>
      <c r="AI27" s="33" t="s">
        <v>39</v>
      </c>
      <c r="AJ27" s="235" t="s">
        <v>209</v>
      </c>
      <c r="AK27" s="216"/>
      <c r="AL27" s="216"/>
      <c r="AM27" s="216"/>
      <c r="AN27" s="216"/>
      <c r="AO27" s="216"/>
      <c r="AP27" s="34" t="s">
        <v>242</v>
      </c>
      <c r="AQ27" s="34" t="s">
        <v>218</v>
      </c>
      <c r="AR27" s="34" t="s">
        <v>243</v>
      </c>
      <c r="AS27" s="215" t="s">
        <v>243</v>
      </c>
      <c r="AT27" s="216"/>
      <c r="AU27" s="215" t="s">
        <v>243</v>
      </c>
      <c r="AV27" s="216"/>
    </row>
    <row r="28" spans="1:48" ht="15">
      <c r="A28" s="233" t="s">
        <v>35</v>
      </c>
      <c r="B28" s="216"/>
      <c r="C28" s="233" t="s">
        <v>36</v>
      </c>
      <c r="D28" s="216"/>
      <c r="E28" s="233" t="s">
        <v>37</v>
      </c>
      <c r="F28" s="216"/>
      <c r="G28" s="233" t="s">
        <v>36</v>
      </c>
      <c r="H28" s="216"/>
      <c r="I28" s="233" t="s">
        <v>36</v>
      </c>
      <c r="J28" s="216"/>
      <c r="K28" s="216"/>
      <c r="L28" s="233" t="s">
        <v>46</v>
      </c>
      <c r="M28" s="216"/>
      <c r="N28" s="216"/>
      <c r="O28" s="233"/>
      <c r="P28" s="216"/>
      <c r="Q28" s="233"/>
      <c r="R28" s="216"/>
      <c r="S28" s="234" t="s">
        <v>47</v>
      </c>
      <c r="T28" s="216"/>
      <c r="U28" s="216"/>
      <c r="V28" s="216"/>
      <c r="W28" s="216"/>
      <c r="X28" s="216"/>
      <c r="Y28" s="216"/>
      <c r="Z28" s="216"/>
      <c r="AA28" s="233" t="s">
        <v>38</v>
      </c>
      <c r="AB28" s="216"/>
      <c r="AC28" s="216"/>
      <c r="AD28" s="216"/>
      <c r="AE28" s="216"/>
      <c r="AF28" s="233" t="s">
        <v>40</v>
      </c>
      <c r="AG28" s="216"/>
      <c r="AH28" s="216"/>
      <c r="AI28" s="33" t="s">
        <v>39</v>
      </c>
      <c r="AJ28" s="235" t="s">
        <v>209</v>
      </c>
      <c r="AK28" s="216"/>
      <c r="AL28" s="216"/>
      <c r="AM28" s="216"/>
      <c r="AN28" s="216"/>
      <c r="AO28" s="216"/>
      <c r="AP28" s="34" t="s">
        <v>244</v>
      </c>
      <c r="AQ28" s="34" t="s">
        <v>218</v>
      </c>
      <c r="AR28" s="34" t="s">
        <v>245</v>
      </c>
      <c r="AS28" s="215" t="s">
        <v>245</v>
      </c>
      <c r="AT28" s="216"/>
      <c r="AU28" s="215" t="s">
        <v>245</v>
      </c>
      <c r="AV28" s="216"/>
    </row>
    <row r="29" spans="1:48" ht="15">
      <c r="A29" s="238" t="s">
        <v>35</v>
      </c>
      <c r="B29" s="216"/>
      <c r="C29" s="238" t="s">
        <v>36</v>
      </c>
      <c r="D29" s="216"/>
      <c r="E29" s="238" t="s">
        <v>37</v>
      </c>
      <c r="F29" s="216"/>
      <c r="G29" s="238" t="s">
        <v>36</v>
      </c>
      <c r="H29" s="216"/>
      <c r="I29" s="238" t="s">
        <v>46</v>
      </c>
      <c r="J29" s="216"/>
      <c r="K29" s="216"/>
      <c r="L29" s="238"/>
      <c r="M29" s="216"/>
      <c r="N29" s="216"/>
      <c r="O29" s="238"/>
      <c r="P29" s="216"/>
      <c r="Q29" s="238"/>
      <c r="R29" s="216"/>
      <c r="S29" s="239" t="s">
        <v>246</v>
      </c>
      <c r="T29" s="216"/>
      <c r="U29" s="216"/>
      <c r="V29" s="216"/>
      <c r="W29" s="216"/>
      <c r="X29" s="216"/>
      <c r="Y29" s="216"/>
      <c r="Z29" s="216"/>
      <c r="AA29" s="238" t="s">
        <v>38</v>
      </c>
      <c r="AB29" s="216"/>
      <c r="AC29" s="216"/>
      <c r="AD29" s="216"/>
      <c r="AE29" s="216"/>
      <c r="AF29" s="238" t="s">
        <v>40</v>
      </c>
      <c r="AG29" s="216"/>
      <c r="AH29" s="216"/>
      <c r="AI29" s="31" t="s">
        <v>39</v>
      </c>
      <c r="AJ29" s="236" t="s">
        <v>209</v>
      </c>
      <c r="AK29" s="216"/>
      <c r="AL29" s="216"/>
      <c r="AM29" s="216"/>
      <c r="AN29" s="216"/>
      <c r="AO29" s="216"/>
      <c r="AP29" s="32" t="s">
        <v>247</v>
      </c>
      <c r="AQ29" s="32" t="s">
        <v>218</v>
      </c>
      <c r="AR29" s="32" t="s">
        <v>248</v>
      </c>
      <c r="AS29" s="237" t="s">
        <v>248</v>
      </c>
      <c r="AT29" s="216"/>
      <c r="AU29" s="237" t="s">
        <v>248</v>
      </c>
      <c r="AV29" s="216"/>
    </row>
    <row r="30" spans="1:48" ht="15">
      <c r="A30" s="233" t="s">
        <v>35</v>
      </c>
      <c r="B30" s="216"/>
      <c r="C30" s="233" t="s">
        <v>36</v>
      </c>
      <c r="D30" s="216"/>
      <c r="E30" s="233" t="s">
        <v>37</v>
      </c>
      <c r="F30" s="216"/>
      <c r="G30" s="233" t="s">
        <v>36</v>
      </c>
      <c r="H30" s="216"/>
      <c r="I30" s="233" t="s">
        <v>46</v>
      </c>
      <c r="J30" s="216"/>
      <c r="K30" s="216"/>
      <c r="L30" s="233" t="s">
        <v>36</v>
      </c>
      <c r="M30" s="216"/>
      <c r="N30" s="216"/>
      <c r="O30" s="233"/>
      <c r="P30" s="216"/>
      <c r="Q30" s="233"/>
      <c r="R30" s="216"/>
      <c r="S30" s="234" t="s">
        <v>49</v>
      </c>
      <c r="T30" s="216"/>
      <c r="U30" s="216"/>
      <c r="V30" s="216"/>
      <c r="W30" s="216"/>
      <c r="X30" s="216"/>
      <c r="Y30" s="216"/>
      <c r="Z30" s="216"/>
      <c r="AA30" s="233" t="s">
        <v>38</v>
      </c>
      <c r="AB30" s="216"/>
      <c r="AC30" s="216"/>
      <c r="AD30" s="216"/>
      <c r="AE30" s="216"/>
      <c r="AF30" s="233" t="s">
        <v>40</v>
      </c>
      <c r="AG30" s="216"/>
      <c r="AH30" s="216"/>
      <c r="AI30" s="33" t="s">
        <v>39</v>
      </c>
      <c r="AJ30" s="235" t="s">
        <v>209</v>
      </c>
      <c r="AK30" s="216"/>
      <c r="AL30" s="216"/>
      <c r="AM30" s="216"/>
      <c r="AN30" s="216"/>
      <c r="AO30" s="216"/>
      <c r="AP30" s="34" t="s">
        <v>249</v>
      </c>
      <c r="AQ30" s="34" t="s">
        <v>218</v>
      </c>
      <c r="AR30" s="34" t="s">
        <v>250</v>
      </c>
      <c r="AS30" s="215" t="s">
        <v>250</v>
      </c>
      <c r="AT30" s="216"/>
      <c r="AU30" s="215" t="s">
        <v>250</v>
      </c>
      <c r="AV30" s="216"/>
    </row>
    <row r="31" spans="1:48" ht="15">
      <c r="A31" s="233" t="s">
        <v>35</v>
      </c>
      <c r="B31" s="216"/>
      <c r="C31" s="233" t="s">
        <v>36</v>
      </c>
      <c r="D31" s="216"/>
      <c r="E31" s="233" t="s">
        <v>37</v>
      </c>
      <c r="F31" s="216"/>
      <c r="G31" s="233" t="s">
        <v>36</v>
      </c>
      <c r="H31" s="216"/>
      <c r="I31" s="233" t="s">
        <v>46</v>
      </c>
      <c r="J31" s="216"/>
      <c r="K31" s="216"/>
      <c r="L31" s="233" t="s">
        <v>43</v>
      </c>
      <c r="M31" s="216"/>
      <c r="N31" s="216"/>
      <c r="O31" s="233"/>
      <c r="P31" s="216"/>
      <c r="Q31" s="233"/>
      <c r="R31" s="216"/>
      <c r="S31" s="234" t="s">
        <v>51</v>
      </c>
      <c r="T31" s="216"/>
      <c r="U31" s="216"/>
      <c r="V31" s="216"/>
      <c r="W31" s="216"/>
      <c r="X31" s="216"/>
      <c r="Y31" s="216"/>
      <c r="Z31" s="216"/>
      <c r="AA31" s="233" t="s">
        <v>38</v>
      </c>
      <c r="AB31" s="216"/>
      <c r="AC31" s="216"/>
      <c r="AD31" s="216"/>
      <c r="AE31" s="216"/>
      <c r="AF31" s="233" t="s">
        <v>40</v>
      </c>
      <c r="AG31" s="216"/>
      <c r="AH31" s="216"/>
      <c r="AI31" s="33" t="s">
        <v>39</v>
      </c>
      <c r="AJ31" s="235" t="s">
        <v>209</v>
      </c>
      <c r="AK31" s="216"/>
      <c r="AL31" s="216"/>
      <c r="AM31" s="216"/>
      <c r="AN31" s="216"/>
      <c r="AO31" s="216"/>
      <c r="AP31" s="34" t="s">
        <v>251</v>
      </c>
      <c r="AQ31" s="34" t="s">
        <v>218</v>
      </c>
      <c r="AR31" s="34" t="s">
        <v>252</v>
      </c>
      <c r="AS31" s="215" t="s">
        <v>252</v>
      </c>
      <c r="AT31" s="216"/>
      <c r="AU31" s="215" t="s">
        <v>252</v>
      </c>
      <c r="AV31" s="216"/>
    </row>
    <row r="32" spans="1:48" ht="15">
      <c r="A32" s="238" t="s">
        <v>35</v>
      </c>
      <c r="B32" s="216"/>
      <c r="C32" s="238" t="s">
        <v>36</v>
      </c>
      <c r="D32" s="216"/>
      <c r="E32" s="238" t="s">
        <v>37</v>
      </c>
      <c r="F32" s="216"/>
      <c r="G32" s="238" t="s">
        <v>36</v>
      </c>
      <c r="H32" s="216"/>
      <c r="I32" s="238" t="s">
        <v>53</v>
      </c>
      <c r="J32" s="216"/>
      <c r="K32" s="216"/>
      <c r="L32" s="238"/>
      <c r="M32" s="216"/>
      <c r="N32" s="216"/>
      <c r="O32" s="238"/>
      <c r="P32" s="216"/>
      <c r="Q32" s="238"/>
      <c r="R32" s="216"/>
      <c r="S32" s="239" t="s">
        <v>253</v>
      </c>
      <c r="T32" s="216"/>
      <c r="U32" s="216"/>
      <c r="V32" s="216"/>
      <c r="W32" s="216"/>
      <c r="X32" s="216"/>
      <c r="Y32" s="216"/>
      <c r="Z32" s="216"/>
      <c r="AA32" s="238" t="s">
        <v>38</v>
      </c>
      <c r="AB32" s="216"/>
      <c r="AC32" s="216"/>
      <c r="AD32" s="216"/>
      <c r="AE32" s="216"/>
      <c r="AF32" s="238" t="s">
        <v>40</v>
      </c>
      <c r="AG32" s="216"/>
      <c r="AH32" s="216"/>
      <c r="AI32" s="31" t="s">
        <v>39</v>
      </c>
      <c r="AJ32" s="236" t="s">
        <v>209</v>
      </c>
      <c r="AK32" s="216"/>
      <c r="AL32" s="216"/>
      <c r="AM32" s="216"/>
      <c r="AN32" s="216"/>
      <c r="AO32" s="216"/>
      <c r="AP32" s="32" t="s">
        <v>254</v>
      </c>
      <c r="AQ32" s="32" t="s">
        <v>218</v>
      </c>
      <c r="AR32" s="32" t="s">
        <v>255</v>
      </c>
      <c r="AS32" s="237" t="s">
        <v>256</v>
      </c>
      <c r="AT32" s="216"/>
      <c r="AU32" s="237" t="s">
        <v>256</v>
      </c>
      <c r="AV32" s="216"/>
    </row>
    <row r="33" spans="1:48" ht="15">
      <c r="A33" s="233" t="s">
        <v>35</v>
      </c>
      <c r="B33" s="216"/>
      <c r="C33" s="233" t="s">
        <v>36</v>
      </c>
      <c r="D33" s="216"/>
      <c r="E33" s="233" t="s">
        <v>37</v>
      </c>
      <c r="F33" s="216"/>
      <c r="G33" s="233" t="s">
        <v>36</v>
      </c>
      <c r="H33" s="216"/>
      <c r="I33" s="233" t="s">
        <v>53</v>
      </c>
      <c r="J33" s="216"/>
      <c r="K33" s="216"/>
      <c r="L33" s="233" t="s">
        <v>43</v>
      </c>
      <c r="M33" s="216"/>
      <c r="N33" s="216"/>
      <c r="O33" s="233"/>
      <c r="P33" s="216"/>
      <c r="Q33" s="233"/>
      <c r="R33" s="216"/>
      <c r="S33" s="234" t="s">
        <v>54</v>
      </c>
      <c r="T33" s="216"/>
      <c r="U33" s="216"/>
      <c r="V33" s="216"/>
      <c r="W33" s="216"/>
      <c r="X33" s="216"/>
      <c r="Y33" s="216"/>
      <c r="Z33" s="216"/>
      <c r="AA33" s="233" t="s">
        <v>38</v>
      </c>
      <c r="AB33" s="216"/>
      <c r="AC33" s="216"/>
      <c r="AD33" s="216"/>
      <c r="AE33" s="216"/>
      <c r="AF33" s="233" t="s">
        <v>40</v>
      </c>
      <c r="AG33" s="216"/>
      <c r="AH33" s="216"/>
      <c r="AI33" s="33" t="s">
        <v>39</v>
      </c>
      <c r="AJ33" s="235" t="s">
        <v>209</v>
      </c>
      <c r="AK33" s="216"/>
      <c r="AL33" s="216"/>
      <c r="AM33" s="216"/>
      <c r="AN33" s="216"/>
      <c r="AO33" s="216"/>
      <c r="AP33" s="34" t="s">
        <v>257</v>
      </c>
      <c r="AQ33" s="34" t="s">
        <v>218</v>
      </c>
      <c r="AR33" s="34" t="s">
        <v>258</v>
      </c>
      <c r="AS33" s="215" t="s">
        <v>258</v>
      </c>
      <c r="AT33" s="216"/>
      <c r="AU33" s="215" t="s">
        <v>258</v>
      </c>
      <c r="AV33" s="216"/>
    </row>
    <row r="34" spans="1:48" ht="15">
      <c r="A34" s="233" t="s">
        <v>35</v>
      </c>
      <c r="B34" s="216"/>
      <c r="C34" s="233" t="s">
        <v>36</v>
      </c>
      <c r="D34" s="216"/>
      <c r="E34" s="233" t="s">
        <v>37</v>
      </c>
      <c r="F34" s="216"/>
      <c r="G34" s="233" t="s">
        <v>36</v>
      </c>
      <c r="H34" s="216"/>
      <c r="I34" s="233" t="s">
        <v>53</v>
      </c>
      <c r="J34" s="216"/>
      <c r="K34" s="216"/>
      <c r="L34" s="233" t="s">
        <v>53</v>
      </c>
      <c r="M34" s="216"/>
      <c r="N34" s="216"/>
      <c r="O34" s="233"/>
      <c r="P34" s="216"/>
      <c r="Q34" s="233"/>
      <c r="R34" s="216"/>
      <c r="S34" s="234" t="s">
        <v>56</v>
      </c>
      <c r="T34" s="216"/>
      <c r="U34" s="216"/>
      <c r="V34" s="216"/>
      <c r="W34" s="216"/>
      <c r="X34" s="216"/>
      <c r="Y34" s="216"/>
      <c r="Z34" s="216"/>
      <c r="AA34" s="233" t="s">
        <v>38</v>
      </c>
      <c r="AB34" s="216"/>
      <c r="AC34" s="216"/>
      <c r="AD34" s="216"/>
      <c r="AE34" s="216"/>
      <c r="AF34" s="233" t="s">
        <v>40</v>
      </c>
      <c r="AG34" s="216"/>
      <c r="AH34" s="216"/>
      <c r="AI34" s="33" t="s">
        <v>39</v>
      </c>
      <c r="AJ34" s="235" t="s">
        <v>209</v>
      </c>
      <c r="AK34" s="216"/>
      <c r="AL34" s="216"/>
      <c r="AM34" s="216"/>
      <c r="AN34" s="216"/>
      <c r="AO34" s="216"/>
      <c r="AP34" s="34" t="s">
        <v>259</v>
      </c>
      <c r="AQ34" s="34" t="s">
        <v>218</v>
      </c>
      <c r="AR34" s="34" t="s">
        <v>260</v>
      </c>
      <c r="AS34" s="215" t="s">
        <v>260</v>
      </c>
      <c r="AT34" s="216"/>
      <c r="AU34" s="215" t="s">
        <v>260</v>
      </c>
      <c r="AV34" s="216"/>
    </row>
    <row r="35" spans="1:48" ht="15">
      <c r="A35" s="233" t="s">
        <v>35</v>
      </c>
      <c r="B35" s="216"/>
      <c r="C35" s="233" t="s">
        <v>36</v>
      </c>
      <c r="D35" s="216"/>
      <c r="E35" s="233" t="s">
        <v>37</v>
      </c>
      <c r="F35" s="216"/>
      <c r="G35" s="233" t="s">
        <v>36</v>
      </c>
      <c r="H35" s="216"/>
      <c r="I35" s="233" t="s">
        <v>53</v>
      </c>
      <c r="J35" s="216"/>
      <c r="K35" s="216"/>
      <c r="L35" s="233" t="s">
        <v>58</v>
      </c>
      <c r="M35" s="216"/>
      <c r="N35" s="216"/>
      <c r="O35" s="233"/>
      <c r="P35" s="216"/>
      <c r="Q35" s="233"/>
      <c r="R35" s="216"/>
      <c r="S35" s="234" t="s">
        <v>59</v>
      </c>
      <c r="T35" s="216"/>
      <c r="U35" s="216"/>
      <c r="V35" s="216"/>
      <c r="W35" s="216"/>
      <c r="X35" s="216"/>
      <c r="Y35" s="216"/>
      <c r="Z35" s="216"/>
      <c r="AA35" s="233" t="s">
        <v>38</v>
      </c>
      <c r="AB35" s="216"/>
      <c r="AC35" s="216"/>
      <c r="AD35" s="216"/>
      <c r="AE35" s="216"/>
      <c r="AF35" s="233" t="s">
        <v>40</v>
      </c>
      <c r="AG35" s="216"/>
      <c r="AH35" s="216"/>
      <c r="AI35" s="33" t="s">
        <v>39</v>
      </c>
      <c r="AJ35" s="235" t="s">
        <v>209</v>
      </c>
      <c r="AK35" s="216"/>
      <c r="AL35" s="216"/>
      <c r="AM35" s="216"/>
      <c r="AN35" s="216"/>
      <c r="AO35" s="216"/>
      <c r="AP35" s="34" t="s">
        <v>261</v>
      </c>
      <c r="AQ35" s="34" t="s">
        <v>218</v>
      </c>
      <c r="AR35" s="34" t="s">
        <v>262</v>
      </c>
      <c r="AS35" s="215" t="s">
        <v>262</v>
      </c>
      <c r="AT35" s="216"/>
      <c r="AU35" s="215" t="s">
        <v>262</v>
      </c>
      <c r="AV35" s="216"/>
    </row>
    <row r="36" spans="1:48" ht="15">
      <c r="A36" s="233" t="s">
        <v>35</v>
      </c>
      <c r="B36" s="216"/>
      <c r="C36" s="233" t="s">
        <v>36</v>
      </c>
      <c r="D36" s="216"/>
      <c r="E36" s="233" t="s">
        <v>37</v>
      </c>
      <c r="F36" s="216"/>
      <c r="G36" s="233" t="s">
        <v>36</v>
      </c>
      <c r="H36" s="216"/>
      <c r="I36" s="233" t="s">
        <v>53</v>
      </c>
      <c r="J36" s="216"/>
      <c r="K36" s="216"/>
      <c r="L36" s="233" t="s">
        <v>61</v>
      </c>
      <c r="M36" s="216"/>
      <c r="N36" s="216"/>
      <c r="O36" s="233"/>
      <c r="P36" s="216"/>
      <c r="Q36" s="233"/>
      <c r="R36" s="216"/>
      <c r="S36" s="234" t="s">
        <v>62</v>
      </c>
      <c r="T36" s="216"/>
      <c r="U36" s="216"/>
      <c r="V36" s="216"/>
      <c r="W36" s="216"/>
      <c r="X36" s="216"/>
      <c r="Y36" s="216"/>
      <c r="Z36" s="216"/>
      <c r="AA36" s="233" t="s">
        <v>38</v>
      </c>
      <c r="AB36" s="216"/>
      <c r="AC36" s="216"/>
      <c r="AD36" s="216"/>
      <c r="AE36" s="216"/>
      <c r="AF36" s="233" t="s">
        <v>40</v>
      </c>
      <c r="AG36" s="216"/>
      <c r="AH36" s="216"/>
      <c r="AI36" s="33" t="s">
        <v>39</v>
      </c>
      <c r="AJ36" s="235" t="s">
        <v>209</v>
      </c>
      <c r="AK36" s="216"/>
      <c r="AL36" s="216"/>
      <c r="AM36" s="216"/>
      <c r="AN36" s="216"/>
      <c r="AO36" s="216"/>
      <c r="AP36" s="34" t="s">
        <v>263</v>
      </c>
      <c r="AQ36" s="34" t="s">
        <v>218</v>
      </c>
      <c r="AR36" s="34" t="s">
        <v>264</v>
      </c>
      <c r="AS36" s="215" t="s">
        <v>264</v>
      </c>
      <c r="AT36" s="216"/>
      <c r="AU36" s="215" t="s">
        <v>264</v>
      </c>
      <c r="AV36" s="216"/>
    </row>
    <row r="37" spans="1:48" ht="15">
      <c r="A37" s="233" t="s">
        <v>35</v>
      </c>
      <c r="B37" s="216"/>
      <c r="C37" s="233" t="s">
        <v>36</v>
      </c>
      <c r="D37" s="216"/>
      <c r="E37" s="233" t="s">
        <v>37</v>
      </c>
      <c r="F37" s="216"/>
      <c r="G37" s="233" t="s">
        <v>36</v>
      </c>
      <c r="H37" s="216"/>
      <c r="I37" s="233" t="s">
        <v>53</v>
      </c>
      <c r="J37" s="216"/>
      <c r="K37" s="216"/>
      <c r="L37" s="233" t="s">
        <v>64</v>
      </c>
      <c r="M37" s="216"/>
      <c r="N37" s="216"/>
      <c r="O37" s="233"/>
      <c r="P37" s="216"/>
      <c r="Q37" s="233"/>
      <c r="R37" s="216"/>
      <c r="S37" s="234" t="s">
        <v>65</v>
      </c>
      <c r="T37" s="216"/>
      <c r="U37" s="216"/>
      <c r="V37" s="216"/>
      <c r="W37" s="216"/>
      <c r="X37" s="216"/>
      <c r="Y37" s="216"/>
      <c r="Z37" s="216"/>
      <c r="AA37" s="233" t="s">
        <v>38</v>
      </c>
      <c r="AB37" s="216"/>
      <c r="AC37" s="216"/>
      <c r="AD37" s="216"/>
      <c r="AE37" s="216"/>
      <c r="AF37" s="233" t="s">
        <v>40</v>
      </c>
      <c r="AG37" s="216"/>
      <c r="AH37" s="216"/>
      <c r="AI37" s="33" t="s">
        <v>39</v>
      </c>
      <c r="AJ37" s="235" t="s">
        <v>209</v>
      </c>
      <c r="AK37" s="216"/>
      <c r="AL37" s="216"/>
      <c r="AM37" s="216"/>
      <c r="AN37" s="216"/>
      <c r="AO37" s="216"/>
      <c r="AP37" s="34" t="s">
        <v>265</v>
      </c>
      <c r="AQ37" s="34" t="s">
        <v>218</v>
      </c>
      <c r="AR37" s="34" t="s">
        <v>266</v>
      </c>
      <c r="AS37" s="215" t="s">
        <v>218</v>
      </c>
      <c r="AT37" s="216"/>
      <c r="AU37" s="215" t="s">
        <v>218</v>
      </c>
      <c r="AV37" s="216"/>
    </row>
    <row r="38" spans="1:48" ht="15">
      <c r="A38" s="233" t="s">
        <v>35</v>
      </c>
      <c r="B38" s="216"/>
      <c r="C38" s="233" t="s">
        <v>36</v>
      </c>
      <c r="D38" s="216"/>
      <c r="E38" s="233" t="s">
        <v>37</v>
      </c>
      <c r="F38" s="216"/>
      <c r="G38" s="233" t="s">
        <v>36</v>
      </c>
      <c r="H38" s="216"/>
      <c r="I38" s="233" t="s">
        <v>53</v>
      </c>
      <c r="J38" s="216"/>
      <c r="K38" s="216"/>
      <c r="L38" s="233" t="s">
        <v>67</v>
      </c>
      <c r="M38" s="216"/>
      <c r="N38" s="216"/>
      <c r="O38" s="233"/>
      <c r="P38" s="216"/>
      <c r="Q38" s="233"/>
      <c r="R38" s="216"/>
      <c r="S38" s="234" t="s">
        <v>68</v>
      </c>
      <c r="T38" s="216"/>
      <c r="U38" s="216"/>
      <c r="V38" s="216"/>
      <c r="W38" s="216"/>
      <c r="X38" s="216"/>
      <c r="Y38" s="216"/>
      <c r="Z38" s="216"/>
      <c r="AA38" s="233" t="s">
        <v>38</v>
      </c>
      <c r="AB38" s="216"/>
      <c r="AC38" s="216"/>
      <c r="AD38" s="216"/>
      <c r="AE38" s="216"/>
      <c r="AF38" s="233" t="s">
        <v>40</v>
      </c>
      <c r="AG38" s="216"/>
      <c r="AH38" s="216"/>
      <c r="AI38" s="33" t="s">
        <v>39</v>
      </c>
      <c r="AJ38" s="235" t="s">
        <v>209</v>
      </c>
      <c r="AK38" s="216"/>
      <c r="AL38" s="216"/>
      <c r="AM38" s="216"/>
      <c r="AN38" s="216"/>
      <c r="AO38" s="216"/>
      <c r="AP38" s="34" t="s">
        <v>267</v>
      </c>
      <c r="AQ38" s="34" t="s">
        <v>218</v>
      </c>
      <c r="AR38" s="34" t="s">
        <v>268</v>
      </c>
      <c r="AS38" s="215" t="s">
        <v>268</v>
      </c>
      <c r="AT38" s="216"/>
      <c r="AU38" s="215" t="s">
        <v>268</v>
      </c>
      <c r="AV38" s="216"/>
    </row>
    <row r="39" spans="1:48" ht="15">
      <c r="A39" s="233" t="s">
        <v>35</v>
      </c>
      <c r="B39" s="216"/>
      <c r="C39" s="233" t="s">
        <v>36</v>
      </c>
      <c r="D39" s="216"/>
      <c r="E39" s="233" t="s">
        <v>37</v>
      </c>
      <c r="F39" s="216"/>
      <c r="G39" s="233" t="s">
        <v>36</v>
      </c>
      <c r="H39" s="216"/>
      <c r="I39" s="233" t="s">
        <v>53</v>
      </c>
      <c r="J39" s="216"/>
      <c r="K39" s="216"/>
      <c r="L39" s="233" t="s">
        <v>70</v>
      </c>
      <c r="M39" s="216"/>
      <c r="N39" s="216"/>
      <c r="O39" s="233"/>
      <c r="P39" s="216"/>
      <c r="Q39" s="233"/>
      <c r="R39" s="216"/>
      <c r="S39" s="234" t="s">
        <v>71</v>
      </c>
      <c r="T39" s="216"/>
      <c r="U39" s="216"/>
      <c r="V39" s="216"/>
      <c r="W39" s="216"/>
      <c r="X39" s="216"/>
      <c r="Y39" s="216"/>
      <c r="Z39" s="216"/>
      <c r="AA39" s="233" t="s">
        <v>38</v>
      </c>
      <c r="AB39" s="216"/>
      <c r="AC39" s="216"/>
      <c r="AD39" s="216"/>
      <c r="AE39" s="216"/>
      <c r="AF39" s="233" t="s">
        <v>40</v>
      </c>
      <c r="AG39" s="216"/>
      <c r="AH39" s="216"/>
      <c r="AI39" s="33" t="s">
        <v>39</v>
      </c>
      <c r="AJ39" s="235" t="s">
        <v>209</v>
      </c>
      <c r="AK39" s="216"/>
      <c r="AL39" s="216"/>
      <c r="AM39" s="216"/>
      <c r="AN39" s="216"/>
      <c r="AO39" s="216"/>
      <c r="AP39" s="34" t="s">
        <v>269</v>
      </c>
      <c r="AQ39" s="34" t="s">
        <v>218</v>
      </c>
      <c r="AR39" s="34" t="s">
        <v>218</v>
      </c>
      <c r="AS39" s="215" t="s">
        <v>218</v>
      </c>
      <c r="AT39" s="216"/>
      <c r="AU39" s="215" t="s">
        <v>218</v>
      </c>
      <c r="AV39" s="216"/>
    </row>
    <row r="40" spans="1:48" ht="15">
      <c r="A40" s="233" t="s">
        <v>35</v>
      </c>
      <c r="B40" s="216"/>
      <c r="C40" s="233" t="s">
        <v>36</v>
      </c>
      <c r="D40" s="216"/>
      <c r="E40" s="233" t="s">
        <v>37</v>
      </c>
      <c r="F40" s="216"/>
      <c r="G40" s="233" t="s">
        <v>36</v>
      </c>
      <c r="H40" s="216"/>
      <c r="I40" s="233" t="s">
        <v>53</v>
      </c>
      <c r="J40" s="216"/>
      <c r="K40" s="216"/>
      <c r="L40" s="233" t="s">
        <v>73</v>
      </c>
      <c r="M40" s="216"/>
      <c r="N40" s="216"/>
      <c r="O40" s="233"/>
      <c r="P40" s="216"/>
      <c r="Q40" s="233"/>
      <c r="R40" s="216"/>
      <c r="S40" s="234" t="s">
        <v>74</v>
      </c>
      <c r="T40" s="216"/>
      <c r="U40" s="216"/>
      <c r="V40" s="216"/>
      <c r="W40" s="216"/>
      <c r="X40" s="216"/>
      <c r="Y40" s="216"/>
      <c r="Z40" s="216"/>
      <c r="AA40" s="233" t="s">
        <v>38</v>
      </c>
      <c r="AB40" s="216"/>
      <c r="AC40" s="216"/>
      <c r="AD40" s="216"/>
      <c r="AE40" s="216"/>
      <c r="AF40" s="233" t="s">
        <v>40</v>
      </c>
      <c r="AG40" s="216"/>
      <c r="AH40" s="216"/>
      <c r="AI40" s="33" t="s">
        <v>39</v>
      </c>
      <c r="AJ40" s="235" t="s">
        <v>209</v>
      </c>
      <c r="AK40" s="216"/>
      <c r="AL40" s="216"/>
      <c r="AM40" s="216"/>
      <c r="AN40" s="216"/>
      <c r="AO40" s="216"/>
      <c r="AP40" s="34" t="s">
        <v>270</v>
      </c>
      <c r="AQ40" s="34" t="s">
        <v>218</v>
      </c>
      <c r="AR40" s="34" t="s">
        <v>271</v>
      </c>
      <c r="AS40" s="215" t="s">
        <v>271</v>
      </c>
      <c r="AT40" s="216"/>
      <c r="AU40" s="215" t="s">
        <v>271</v>
      </c>
      <c r="AV40" s="216"/>
    </row>
    <row r="41" spans="1:48" ht="15">
      <c r="A41" s="233" t="s">
        <v>35</v>
      </c>
      <c r="B41" s="216"/>
      <c r="C41" s="233" t="s">
        <v>36</v>
      </c>
      <c r="D41" s="216"/>
      <c r="E41" s="233" t="s">
        <v>37</v>
      </c>
      <c r="F41" s="216"/>
      <c r="G41" s="233" t="s">
        <v>36</v>
      </c>
      <c r="H41" s="216"/>
      <c r="I41" s="233" t="s">
        <v>53</v>
      </c>
      <c r="J41" s="216"/>
      <c r="K41" s="216"/>
      <c r="L41" s="233" t="s">
        <v>76</v>
      </c>
      <c r="M41" s="216"/>
      <c r="N41" s="216"/>
      <c r="O41" s="233"/>
      <c r="P41" s="216"/>
      <c r="Q41" s="233"/>
      <c r="R41" s="216"/>
      <c r="S41" s="234" t="s">
        <v>77</v>
      </c>
      <c r="T41" s="216"/>
      <c r="U41" s="216"/>
      <c r="V41" s="216"/>
      <c r="W41" s="216"/>
      <c r="X41" s="216"/>
      <c r="Y41" s="216"/>
      <c r="Z41" s="216"/>
      <c r="AA41" s="233" t="s">
        <v>38</v>
      </c>
      <c r="AB41" s="216"/>
      <c r="AC41" s="216"/>
      <c r="AD41" s="216"/>
      <c r="AE41" s="216"/>
      <c r="AF41" s="233" t="s">
        <v>40</v>
      </c>
      <c r="AG41" s="216"/>
      <c r="AH41" s="216"/>
      <c r="AI41" s="33" t="s">
        <v>39</v>
      </c>
      <c r="AJ41" s="235" t="s">
        <v>209</v>
      </c>
      <c r="AK41" s="216"/>
      <c r="AL41" s="216"/>
      <c r="AM41" s="216"/>
      <c r="AN41" s="216"/>
      <c r="AO41" s="216"/>
      <c r="AP41" s="34" t="s">
        <v>272</v>
      </c>
      <c r="AQ41" s="34" t="s">
        <v>218</v>
      </c>
      <c r="AR41" s="34" t="s">
        <v>273</v>
      </c>
      <c r="AS41" s="215" t="s">
        <v>273</v>
      </c>
      <c r="AT41" s="216"/>
      <c r="AU41" s="215" t="s">
        <v>273</v>
      </c>
      <c r="AV41" s="216"/>
    </row>
    <row r="42" spans="1:48" ht="15">
      <c r="A42" s="238" t="s">
        <v>35</v>
      </c>
      <c r="B42" s="216"/>
      <c r="C42" s="238" t="s">
        <v>36</v>
      </c>
      <c r="D42" s="216"/>
      <c r="E42" s="238" t="s">
        <v>37</v>
      </c>
      <c r="F42" s="216"/>
      <c r="G42" s="238" t="s">
        <v>36</v>
      </c>
      <c r="H42" s="216"/>
      <c r="I42" s="238" t="s">
        <v>79</v>
      </c>
      <c r="J42" s="216"/>
      <c r="K42" s="216"/>
      <c r="L42" s="238"/>
      <c r="M42" s="216"/>
      <c r="N42" s="216"/>
      <c r="O42" s="238"/>
      <c r="P42" s="216"/>
      <c r="Q42" s="238"/>
      <c r="R42" s="216"/>
      <c r="S42" s="239" t="s">
        <v>274</v>
      </c>
      <c r="T42" s="216"/>
      <c r="U42" s="216"/>
      <c r="V42" s="216"/>
      <c r="W42" s="216"/>
      <c r="X42" s="216"/>
      <c r="Y42" s="216"/>
      <c r="Z42" s="216"/>
      <c r="AA42" s="238" t="s">
        <v>38</v>
      </c>
      <c r="AB42" s="216"/>
      <c r="AC42" s="216"/>
      <c r="AD42" s="216"/>
      <c r="AE42" s="216"/>
      <c r="AF42" s="238" t="s">
        <v>40</v>
      </c>
      <c r="AG42" s="216"/>
      <c r="AH42" s="216"/>
      <c r="AI42" s="31" t="s">
        <v>39</v>
      </c>
      <c r="AJ42" s="236" t="s">
        <v>209</v>
      </c>
      <c r="AK42" s="216"/>
      <c r="AL42" s="216"/>
      <c r="AM42" s="216"/>
      <c r="AN42" s="216"/>
      <c r="AO42" s="216"/>
      <c r="AP42" s="32" t="s">
        <v>275</v>
      </c>
      <c r="AQ42" s="32" t="s">
        <v>218</v>
      </c>
      <c r="AR42" s="32" t="s">
        <v>276</v>
      </c>
      <c r="AS42" s="237" t="s">
        <v>276</v>
      </c>
      <c r="AT42" s="216"/>
      <c r="AU42" s="237" t="s">
        <v>276</v>
      </c>
      <c r="AV42" s="216"/>
    </row>
    <row r="43" spans="1:48" ht="15">
      <c r="A43" s="249" t="s">
        <v>35</v>
      </c>
      <c r="B43" s="247"/>
      <c r="C43" s="249" t="s">
        <v>36</v>
      </c>
      <c r="D43" s="247"/>
      <c r="E43" s="249" t="s">
        <v>37</v>
      </c>
      <c r="F43" s="247"/>
      <c r="G43" s="249" t="s">
        <v>36</v>
      </c>
      <c r="H43" s="247"/>
      <c r="I43" s="249" t="s">
        <v>79</v>
      </c>
      <c r="J43" s="247"/>
      <c r="K43" s="247"/>
      <c r="L43" s="249" t="s">
        <v>36</v>
      </c>
      <c r="M43" s="247"/>
      <c r="N43" s="247"/>
      <c r="O43" s="249"/>
      <c r="P43" s="247"/>
      <c r="Q43" s="249"/>
      <c r="R43" s="247"/>
      <c r="S43" s="248" t="s">
        <v>80</v>
      </c>
      <c r="T43" s="247"/>
      <c r="U43" s="247"/>
      <c r="V43" s="247"/>
      <c r="W43" s="247"/>
      <c r="X43" s="247"/>
      <c r="Y43" s="247"/>
      <c r="Z43" s="247"/>
      <c r="AA43" s="249" t="s">
        <v>38</v>
      </c>
      <c r="AB43" s="247"/>
      <c r="AC43" s="247"/>
      <c r="AD43" s="247"/>
      <c r="AE43" s="247"/>
      <c r="AF43" s="249" t="s">
        <v>40</v>
      </c>
      <c r="AG43" s="247"/>
      <c r="AH43" s="247"/>
      <c r="AI43" s="35" t="s">
        <v>39</v>
      </c>
      <c r="AJ43" s="250" t="s">
        <v>209</v>
      </c>
      <c r="AK43" s="247"/>
      <c r="AL43" s="247"/>
      <c r="AM43" s="247"/>
      <c r="AN43" s="247"/>
      <c r="AO43" s="247"/>
      <c r="AP43" s="36" t="s">
        <v>277</v>
      </c>
      <c r="AQ43" s="36" t="s">
        <v>218</v>
      </c>
      <c r="AR43" s="36" t="s">
        <v>276</v>
      </c>
      <c r="AS43" s="246" t="s">
        <v>276</v>
      </c>
      <c r="AT43" s="247"/>
      <c r="AU43" s="246" t="s">
        <v>276</v>
      </c>
      <c r="AV43" s="247"/>
    </row>
    <row r="44" spans="1:48" ht="15">
      <c r="A44" s="233" t="s">
        <v>35</v>
      </c>
      <c r="B44" s="216"/>
      <c r="C44" s="233" t="s">
        <v>36</v>
      </c>
      <c r="D44" s="216"/>
      <c r="E44" s="233" t="s">
        <v>37</v>
      </c>
      <c r="F44" s="216"/>
      <c r="G44" s="233" t="s">
        <v>36</v>
      </c>
      <c r="H44" s="216"/>
      <c r="I44" s="233" t="s">
        <v>79</v>
      </c>
      <c r="J44" s="216"/>
      <c r="K44" s="216"/>
      <c r="L44" s="233" t="s">
        <v>82</v>
      </c>
      <c r="M44" s="216"/>
      <c r="N44" s="216"/>
      <c r="O44" s="233"/>
      <c r="P44" s="216"/>
      <c r="Q44" s="233"/>
      <c r="R44" s="216"/>
      <c r="S44" s="234" t="s">
        <v>83</v>
      </c>
      <c r="T44" s="216"/>
      <c r="U44" s="216"/>
      <c r="V44" s="216"/>
      <c r="W44" s="216"/>
      <c r="X44" s="216"/>
      <c r="Y44" s="216"/>
      <c r="Z44" s="216"/>
      <c r="AA44" s="233" t="s">
        <v>38</v>
      </c>
      <c r="AB44" s="216"/>
      <c r="AC44" s="216"/>
      <c r="AD44" s="216"/>
      <c r="AE44" s="216"/>
      <c r="AF44" s="233" t="s">
        <v>40</v>
      </c>
      <c r="AG44" s="216"/>
      <c r="AH44" s="216"/>
      <c r="AI44" s="33" t="s">
        <v>39</v>
      </c>
      <c r="AJ44" s="250" t="s">
        <v>209</v>
      </c>
      <c r="AK44" s="247"/>
      <c r="AL44" s="247"/>
      <c r="AM44" s="247"/>
      <c r="AN44" s="247"/>
      <c r="AO44" s="247"/>
      <c r="AP44" s="36" t="s">
        <v>278</v>
      </c>
      <c r="AQ44" s="36" t="s">
        <v>218</v>
      </c>
      <c r="AR44" s="36" t="s">
        <v>218</v>
      </c>
      <c r="AS44" s="246" t="s">
        <v>218</v>
      </c>
      <c r="AT44" s="247"/>
      <c r="AU44" s="246" t="s">
        <v>218</v>
      </c>
      <c r="AV44" s="247"/>
    </row>
    <row r="45" spans="1:48" ht="15">
      <c r="A45" s="238" t="s">
        <v>35</v>
      </c>
      <c r="B45" s="216"/>
      <c r="C45" s="238" t="s">
        <v>36</v>
      </c>
      <c r="D45" s="216"/>
      <c r="E45" s="238" t="s">
        <v>37</v>
      </c>
      <c r="F45" s="216"/>
      <c r="G45" s="238" t="s">
        <v>43</v>
      </c>
      <c r="H45" s="216"/>
      <c r="I45" s="238"/>
      <c r="J45" s="216"/>
      <c r="K45" s="216"/>
      <c r="L45" s="238"/>
      <c r="M45" s="216"/>
      <c r="N45" s="216"/>
      <c r="O45" s="238"/>
      <c r="P45" s="216"/>
      <c r="Q45" s="238"/>
      <c r="R45" s="216"/>
      <c r="S45" s="239" t="s">
        <v>279</v>
      </c>
      <c r="T45" s="216"/>
      <c r="U45" s="216"/>
      <c r="V45" s="216"/>
      <c r="W45" s="216"/>
      <c r="X45" s="216"/>
      <c r="Y45" s="216"/>
      <c r="Z45" s="216"/>
      <c r="AA45" s="238" t="s">
        <v>38</v>
      </c>
      <c r="AB45" s="216"/>
      <c r="AC45" s="216"/>
      <c r="AD45" s="216"/>
      <c r="AE45" s="216"/>
      <c r="AF45" s="238" t="s">
        <v>40</v>
      </c>
      <c r="AG45" s="216"/>
      <c r="AH45" s="216"/>
      <c r="AI45" s="31" t="s">
        <v>39</v>
      </c>
      <c r="AJ45" s="236" t="s">
        <v>209</v>
      </c>
      <c r="AK45" s="216"/>
      <c r="AL45" s="216"/>
      <c r="AM45" s="216"/>
      <c r="AN45" s="216"/>
      <c r="AO45" s="216"/>
      <c r="AP45" s="32" t="s">
        <v>280</v>
      </c>
      <c r="AQ45" s="32" t="s">
        <v>211</v>
      </c>
      <c r="AR45" s="32" t="s">
        <v>211</v>
      </c>
      <c r="AS45" s="237" t="s">
        <v>281</v>
      </c>
      <c r="AT45" s="216"/>
      <c r="AU45" s="237" t="s">
        <v>281</v>
      </c>
      <c r="AV45" s="216"/>
    </row>
    <row r="46" spans="1:48" ht="15">
      <c r="A46" s="249" t="s">
        <v>35</v>
      </c>
      <c r="B46" s="247"/>
      <c r="C46" s="249" t="s">
        <v>36</v>
      </c>
      <c r="D46" s="247"/>
      <c r="E46" s="249" t="s">
        <v>37</v>
      </c>
      <c r="F46" s="247"/>
      <c r="G46" s="249" t="s">
        <v>43</v>
      </c>
      <c r="H46" s="247"/>
      <c r="I46" s="249" t="s">
        <v>58</v>
      </c>
      <c r="J46" s="247"/>
      <c r="K46" s="247"/>
      <c r="L46" s="249"/>
      <c r="M46" s="247"/>
      <c r="N46" s="247"/>
      <c r="O46" s="249"/>
      <c r="P46" s="247"/>
      <c r="Q46" s="249"/>
      <c r="R46" s="247"/>
      <c r="S46" s="248" t="s">
        <v>85</v>
      </c>
      <c r="T46" s="247"/>
      <c r="U46" s="247"/>
      <c r="V46" s="247"/>
      <c r="W46" s="247"/>
      <c r="X46" s="247"/>
      <c r="Y46" s="247"/>
      <c r="Z46" s="247"/>
      <c r="AA46" s="249" t="s">
        <v>38</v>
      </c>
      <c r="AB46" s="247"/>
      <c r="AC46" s="247"/>
      <c r="AD46" s="247"/>
      <c r="AE46" s="247"/>
      <c r="AF46" s="249" t="s">
        <v>40</v>
      </c>
      <c r="AG46" s="247"/>
      <c r="AH46" s="247"/>
      <c r="AI46" s="35" t="s">
        <v>39</v>
      </c>
      <c r="AJ46" s="250" t="s">
        <v>209</v>
      </c>
      <c r="AK46" s="247"/>
      <c r="AL46" s="247"/>
      <c r="AM46" s="247"/>
      <c r="AN46" s="247"/>
      <c r="AO46" s="247"/>
      <c r="AP46" s="36" t="s">
        <v>280</v>
      </c>
      <c r="AQ46" s="36" t="s">
        <v>211</v>
      </c>
      <c r="AR46" s="36" t="s">
        <v>211</v>
      </c>
      <c r="AS46" s="246" t="s">
        <v>281</v>
      </c>
      <c r="AT46" s="247"/>
      <c r="AU46" s="246" t="s">
        <v>281</v>
      </c>
      <c r="AV46" s="247"/>
    </row>
    <row r="47" spans="1:48" ht="15">
      <c r="A47" s="238" t="s">
        <v>35</v>
      </c>
      <c r="B47" s="216"/>
      <c r="C47" s="238" t="s">
        <v>36</v>
      </c>
      <c r="D47" s="216"/>
      <c r="E47" s="238" t="s">
        <v>37</v>
      </c>
      <c r="F47" s="216"/>
      <c r="G47" s="238" t="s">
        <v>53</v>
      </c>
      <c r="H47" s="216"/>
      <c r="I47" s="238"/>
      <c r="J47" s="216"/>
      <c r="K47" s="216"/>
      <c r="L47" s="238"/>
      <c r="M47" s="216"/>
      <c r="N47" s="216"/>
      <c r="O47" s="238"/>
      <c r="P47" s="216"/>
      <c r="Q47" s="238"/>
      <c r="R47" s="216"/>
      <c r="S47" s="239" t="s">
        <v>282</v>
      </c>
      <c r="T47" s="216"/>
      <c r="U47" s="216"/>
      <c r="V47" s="216"/>
      <c r="W47" s="216"/>
      <c r="X47" s="216"/>
      <c r="Y47" s="216"/>
      <c r="Z47" s="216"/>
      <c r="AA47" s="238" t="s">
        <v>38</v>
      </c>
      <c r="AB47" s="216"/>
      <c r="AC47" s="216"/>
      <c r="AD47" s="216"/>
      <c r="AE47" s="216"/>
      <c r="AF47" s="238" t="s">
        <v>40</v>
      </c>
      <c r="AG47" s="216"/>
      <c r="AH47" s="216"/>
      <c r="AI47" s="31" t="s">
        <v>39</v>
      </c>
      <c r="AJ47" s="236" t="s">
        <v>209</v>
      </c>
      <c r="AK47" s="216"/>
      <c r="AL47" s="216"/>
      <c r="AM47" s="216"/>
      <c r="AN47" s="216"/>
      <c r="AO47" s="216"/>
      <c r="AP47" s="32" t="s">
        <v>283</v>
      </c>
      <c r="AQ47" s="32" t="s">
        <v>218</v>
      </c>
      <c r="AR47" s="32" t="s">
        <v>284</v>
      </c>
      <c r="AS47" s="237" t="s">
        <v>285</v>
      </c>
      <c r="AT47" s="216"/>
      <c r="AU47" s="237" t="s">
        <v>286</v>
      </c>
      <c r="AV47" s="216"/>
    </row>
    <row r="48" spans="1:48" ht="15">
      <c r="A48" s="238" t="s">
        <v>35</v>
      </c>
      <c r="B48" s="216"/>
      <c r="C48" s="238" t="s">
        <v>36</v>
      </c>
      <c r="D48" s="216"/>
      <c r="E48" s="238" t="s">
        <v>37</v>
      </c>
      <c r="F48" s="216"/>
      <c r="G48" s="238" t="s">
        <v>53</v>
      </c>
      <c r="H48" s="216"/>
      <c r="I48" s="238" t="s">
        <v>36</v>
      </c>
      <c r="J48" s="216"/>
      <c r="K48" s="216"/>
      <c r="L48" s="238"/>
      <c r="M48" s="216"/>
      <c r="N48" s="216"/>
      <c r="O48" s="238"/>
      <c r="P48" s="216"/>
      <c r="Q48" s="238"/>
      <c r="R48" s="216"/>
      <c r="S48" s="239" t="s">
        <v>287</v>
      </c>
      <c r="T48" s="216"/>
      <c r="U48" s="216"/>
      <c r="V48" s="216"/>
      <c r="W48" s="216"/>
      <c r="X48" s="216"/>
      <c r="Y48" s="216"/>
      <c r="Z48" s="216"/>
      <c r="AA48" s="238" t="s">
        <v>38</v>
      </c>
      <c r="AB48" s="216"/>
      <c r="AC48" s="216"/>
      <c r="AD48" s="216"/>
      <c r="AE48" s="216"/>
      <c r="AF48" s="238" t="s">
        <v>40</v>
      </c>
      <c r="AG48" s="216"/>
      <c r="AH48" s="216"/>
      <c r="AI48" s="31" t="s">
        <v>39</v>
      </c>
      <c r="AJ48" s="236" t="s">
        <v>209</v>
      </c>
      <c r="AK48" s="216"/>
      <c r="AL48" s="216"/>
      <c r="AM48" s="216"/>
      <c r="AN48" s="216"/>
      <c r="AO48" s="216"/>
      <c r="AP48" s="32" t="s">
        <v>288</v>
      </c>
      <c r="AQ48" s="32" t="s">
        <v>218</v>
      </c>
      <c r="AR48" s="32" t="s">
        <v>289</v>
      </c>
      <c r="AS48" s="237" t="s">
        <v>289</v>
      </c>
      <c r="AT48" s="216"/>
      <c r="AU48" s="237" t="s">
        <v>289</v>
      </c>
      <c r="AV48" s="216"/>
    </row>
    <row r="49" spans="1:48" ht="15">
      <c r="A49" s="233" t="s">
        <v>35</v>
      </c>
      <c r="B49" s="216"/>
      <c r="C49" s="233" t="s">
        <v>36</v>
      </c>
      <c r="D49" s="216"/>
      <c r="E49" s="233" t="s">
        <v>37</v>
      </c>
      <c r="F49" s="216"/>
      <c r="G49" s="233" t="s">
        <v>53</v>
      </c>
      <c r="H49" s="216"/>
      <c r="I49" s="233" t="s">
        <v>36</v>
      </c>
      <c r="J49" s="216"/>
      <c r="K49" s="216"/>
      <c r="L49" s="233" t="s">
        <v>36</v>
      </c>
      <c r="M49" s="216"/>
      <c r="N49" s="216"/>
      <c r="O49" s="233"/>
      <c r="P49" s="216"/>
      <c r="Q49" s="233"/>
      <c r="R49" s="216"/>
      <c r="S49" s="234" t="s">
        <v>87</v>
      </c>
      <c r="T49" s="216"/>
      <c r="U49" s="216"/>
      <c r="V49" s="216"/>
      <c r="W49" s="216"/>
      <c r="X49" s="216"/>
      <c r="Y49" s="216"/>
      <c r="Z49" s="216"/>
      <c r="AA49" s="233" t="s">
        <v>38</v>
      </c>
      <c r="AB49" s="216"/>
      <c r="AC49" s="216"/>
      <c r="AD49" s="216"/>
      <c r="AE49" s="216"/>
      <c r="AF49" s="233" t="s">
        <v>40</v>
      </c>
      <c r="AG49" s="216"/>
      <c r="AH49" s="216"/>
      <c r="AI49" s="33" t="s">
        <v>39</v>
      </c>
      <c r="AJ49" s="235" t="s">
        <v>209</v>
      </c>
      <c r="AK49" s="216"/>
      <c r="AL49" s="216"/>
      <c r="AM49" s="216"/>
      <c r="AN49" s="216"/>
      <c r="AO49" s="216"/>
      <c r="AP49" s="34" t="s">
        <v>290</v>
      </c>
      <c r="AQ49" s="34" t="s">
        <v>218</v>
      </c>
      <c r="AR49" s="34" t="s">
        <v>291</v>
      </c>
      <c r="AS49" s="215" t="s">
        <v>291</v>
      </c>
      <c r="AT49" s="216"/>
      <c r="AU49" s="215" t="s">
        <v>291</v>
      </c>
      <c r="AV49" s="216"/>
    </row>
    <row r="50" spans="1:48" ht="15">
      <c r="A50" s="233" t="s">
        <v>35</v>
      </c>
      <c r="B50" s="216"/>
      <c r="C50" s="233" t="s">
        <v>36</v>
      </c>
      <c r="D50" s="216"/>
      <c r="E50" s="233" t="s">
        <v>37</v>
      </c>
      <c r="F50" s="216"/>
      <c r="G50" s="233" t="s">
        <v>53</v>
      </c>
      <c r="H50" s="216"/>
      <c r="I50" s="233" t="s">
        <v>36</v>
      </c>
      <c r="J50" s="216"/>
      <c r="K50" s="216"/>
      <c r="L50" s="233" t="s">
        <v>82</v>
      </c>
      <c r="M50" s="216"/>
      <c r="N50" s="216"/>
      <c r="O50" s="233"/>
      <c r="P50" s="216"/>
      <c r="Q50" s="233"/>
      <c r="R50" s="216"/>
      <c r="S50" s="234" t="s">
        <v>89</v>
      </c>
      <c r="T50" s="216"/>
      <c r="U50" s="216"/>
      <c r="V50" s="216"/>
      <c r="W50" s="216"/>
      <c r="X50" s="216"/>
      <c r="Y50" s="216"/>
      <c r="Z50" s="216"/>
      <c r="AA50" s="233" t="s">
        <v>38</v>
      </c>
      <c r="AB50" s="216"/>
      <c r="AC50" s="216"/>
      <c r="AD50" s="216"/>
      <c r="AE50" s="216"/>
      <c r="AF50" s="233" t="s">
        <v>40</v>
      </c>
      <c r="AG50" s="216"/>
      <c r="AH50" s="216"/>
      <c r="AI50" s="33" t="s">
        <v>39</v>
      </c>
      <c r="AJ50" s="235" t="s">
        <v>209</v>
      </c>
      <c r="AK50" s="216"/>
      <c r="AL50" s="216"/>
      <c r="AM50" s="216"/>
      <c r="AN50" s="216"/>
      <c r="AO50" s="216"/>
      <c r="AP50" s="34" t="s">
        <v>292</v>
      </c>
      <c r="AQ50" s="34" t="s">
        <v>218</v>
      </c>
      <c r="AR50" s="34" t="s">
        <v>293</v>
      </c>
      <c r="AS50" s="215" t="s">
        <v>293</v>
      </c>
      <c r="AT50" s="216"/>
      <c r="AU50" s="215" t="s">
        <v>293</v>
      </c>
      <c r="AV50" s="216"/>
    </row>
    <row r="51" spans="1:48" ht="15">
      <c r="A51" s="233" t="s">
        <v>35</v>
      </c>
      <c r="B51" s="216"/>
      <c r="C51" s="233" t="s">
        <v>36</v>
      </c>
      <c r="D51" s="216"/>
      <c r="E51" s="233" t="s">
        <v>37</v>
      </c>
      <c r="F51" s="216"/>
      <c r="G51" s="233" t="s">
        <v>53</v>
      </c>
      <c r="H51" s="216"/>
      <c r="I51" s="233" t="s">
        <v>36</v>
      </c>
      <c r="J51" s="216"/>
      <c r="K51" s="216"/>
      <c r="L51" s="233" t="s">
        <v>46</v>
      </c>
      <c r="M51" s="216"/>
      <c r="N51" s="216"/>
      <c r="O51" s="233"/>
      <c r="P51" s="216"/>
      <c r="Q51" s="233"/>
      <c r="R51" s="216"/>
      <c r="S51" s="234" t="s">
        <v>91</v>
      </c>
      <c r="T51" s="216"/>
      <c r="U51" s="216"/>
      <c r="V51" s="216"/>
      <c r="W51" s="216"/>
      <c r="X51" s="216"/>
      <c r="Y51" s="216"/>
      <c r="Z51" s="216"/>
      <c r="AA51" s="233" t="s">
        <v>38</v>
      </c>
      <c r="AB51" s="216"/>
      <c r="AC51" s="216"/>
      <c r="AD51" s="216"/>
      <c r="AE51" s="216"/>
      <c r="AF51" s="233" t="s">
        <v>40</v>
      </c>
      <c r="AG51" s="216"/>
      <c r="AH51" s="216"/>
      <c r="AI51" s="33" t="s">
        <v>39</v>
      </c>
      <c r="AJ51" s="235" t="s">
        <v>209</v>
      </c>
      <c r="AK51" s="216"/>
      <c r="AL51" s="216"/>
      <c r="AM51" s="216"/>
      <c r="AN51" s="216"/>
      <c r="AO51" s="216"/>
      <c r="AP51" s="34" t="s">
        <v>294</v>
      </c>
      <c r="AQ51" s="34" t="s">
        <v>218</v>
      </c>
      <c r="AR51" s="34" t="s">
        <v>295</v>
      </c>
      <c r="AS51" s="215" t="s">
        <v>295</v>
      </c>
      <c r="AT51" s="216"/>
      <c r="AU51" s="215" t="s">
        <v>295</v>
      </c>
      <c r="AV51" s="216"/>
    </row>
    <row r="52" spans="1:48" ht="15">
      <c r="A52" s="233" t="s">
        <v>35</v>
      </c>
      <c r="B52" s="216"/>
      <c r="C52" s="233" t="s">
        <v>36</v>
      </c>
      <c r="D52" s="216"/>
      <c r="E52" s="233" t="s">
        <v>37</v>
      </c>
      <c r="F52" s="216"/>
      <c r="G52" s="233" t="s">
        <v>53</v>
      </c>
      <c r="H52" s="216"/>
      <c r="I52" s="233" t="s">
        <v>36</v>
      </c>
      <c r="J52" s="216"/>
      <c r="K52" s="216"/>
      <c r="L52" s="233" t="s">
        <v>53</v>
      </c>
      <c r="M52" s="216"/>
      <c r="N52" s="216"/>
      <c r="O52" s="233"/>
      <c r="P52" s="216"/>
      <c r="Q52" s="233"/>
      <c r="R52" s="216"/>
      <c r="S52" s="234" t="s">
        <v>93</v>
      </c>
      <c r="T52" s="216"/>
      <c r="U52" s="216"/>
      <c r="V52" s="216"/>
      <c r="W52" s="216"/>
      <c r="X52" s="216"/>
      <c r="Y52" s="216"/>
      <c r="Z52" s="216"/>
      <c r="AA52" s="233" t="s">
        <v>38</v>
      </c>
      <c r="AB52" s="216"/>
      <c r="AC52" s="216"/>
      <c r="AD52" s="216"/>
      <c r="AE52" s="216"/>
      <c r="AF52" s="233" t="s">
        <v>40</v>
      </c>
      <c r="AG52" s="216"/>
      <c r="AH52" s="216"/>
      <c r="AI52" s="33" t="s">
        <v>39</v>
      </c>
      <c r="AJ52" s="235" t="s">
        <v>209</v>
      </c>
      <c r="AK52" s="216"/>
      <c r="AL52" s="216"/>
      <c r="AM52" s="216"/>
      <c r="AN52" s="216"/>
      <c r="AO52" s="216"/>
      <c r="AP52" s="34" t="s">
        <v>296</v>
      </c>
      <c r="AQ52" s="34" t="s">
        <v>218</v>
      </c>
      <c r="AR52" s="34" t="s">
        <v>297</v>
      </c>
      <c r="AS52" s="215" t="s">
        <v>297</v>
      </c>
      <c r="AT52" s="216"/>
      <c r="AU52" s="215" t="s">
        <v>297</v>
      </c>
      <c r="AV52" s="216"/>
    </row>
    <row r="53" spans="1:48" ht="15">
      <c r="A53" s="238" t="s">
        <v>35</v>
      </c>
      <c r="B53" s="216"/>
      <c r="C53" s="238" t="s">
        <v>36</v>
      </c>
      <c r="D53" s="216"/>
      <c r="E53" s="238" t="s">
        <v>37</v>
      </c>
      <c r="F53" s="216"/>
      <c r="G53" s="238" t="s">
        <v>53</v>
      </c>
      <c r="H53" s="216"/>
      <c r="I53" s="238" t="s">
        <v>43</v>
      </c>
      <c r="J53" s="216"/>
      <c r="K53" s="216"/>
      <c r="L53" s="238"/>
      <c r="M53" s="216"/>
      <c r="N53" s="216"/>
      <c r="O53" s="238"/>
      <c r="P53" s="216"/>
      <c r="Q53" s="238"/>
      <c r="R53" s="216"/>
      <c r="S53" s="239" t="s">
        <v>298</v>
      </c>
      <c r="T53" s="216"/>
      <c r="U53" s="216"/>
      <c r="V53" s="216"/>
      <c r="W53" s="216"/>
      <c r="X53" s="216"/>
      <c r="Y53" s="216"/>
      <c r="Z53" s="216"/>
      <c r="AA53" s="238" t="s">
        <v>38</v>
      </c>
      <c r="AB53" s="216"/>
      <c r="AC53" s="216"/>
      <c r="AD53" s="216"/>
      <c r="AE53" s="216"/>
      <c r="AF53" s="238" t="s">
        <v>40</v>
      </c>
      <c r="AG53" s="216"/>
      <c r="AH53" s="216"/>
      <c r="AI53" s="31" t="s">
        <v>39</v>
      </c>
      <c r="AJ53" s="236" t="s">
        <v>209</v>
      </c>
      <c r="AK53" s="216"/>
      <c r="AL53" s="216"/>
      <c r="AM53" s="216"/>
      <c r="AN53" s="216"/>
      <c r="AO53" s="216"/>
      <c r="AP53" s="32" t="s">
        <v>299</v>
      </c>
      <c r="AQ53" s="32" t="s">
        <v>218</v>
      </c>
      <c r="AR53" s="32" t="s">
        <v>300</v>
      </c>
      <c r="AS53" s="237" t="s">
        <v>301</v>
      </c>
      <c r="AT53" s="216"/>
      <c r="AU53" s="237" t="s">
        <v>302</v>
      </c>
      <c r="AV53" s="216"/>
    </row>
    <row r="54" spans="1:48" ht="15">
      <c r="A54" s="233" t="s">
        <v>35</v>
      </c>
      <c r="B54" s="216"/>
      <c r="C54" s="233" t="s">
        <v>36</v>
      </c>
      <c r="D54" s="216"/>
      <c r="E54" s="233" t="s">
        <v>37</v>
      </c>
      <c r="F54" s="216"/>
      <c r="G54" s="233" t="s">
        <v>53</v>
      </c>
      <c r="H54" s="216"/>
      <c r="I54" s="233" t="s">
        <v>43</v>
      </c>
      <c r="J54" s="216"/>
      <c r="K54" s="216"/>
      <c r="L54" s="233" t="s">
        <v>43</v>
      </c>
      <c r="M54" s="216"/>
      <c r="N54" s="216"/>
      <c r="O54" s="233"/>
      <c r="P54" s="216"/>
      <c r="Q54" s="233"/>
      <c r="R54" s="216"/>
      <c r="S54" s="234" t="s">
        <v>95</v>
      </c>
      <c r="T54" s="216"/>
      <c r="U54" s="216"/>
      <c r="V54" s="216"/>
      <c r="W54" s="216"/>
      <c r="X54" s="216"/>
      <c r="Y54" s="216"/>
      <c r="Z54" s="216"/>
      <c r="AA54" s="233" t="s">
        <v>38</v>
      </c>
      <c r="AB54" s="216"/>
      <c r="AC54" s="216"/>
      <c r="AD54" s="216"/>
      <c r="AE54" s="216"/>
      <c r="AF54" s="233" t="s">
        <v>40</v>
      </c>
      <c r="AG54" s="216"/>
      <c r="AH54" s="216"/>
      <c r="AI54" s="33" t="s">
        <v>39</v>
      </c>
      <c r="AJ54" s="235" t="s">
        <v>209</v>
      </c>
      <c r="AK54" s="216"/>
      <c r="AL54" s="216"/>
      <c r="AM54" s="216"/>
      <c r="AN54" s="216"/>
      <c r="AO54" s="216"/>
      <c r="AP54" s="34" t="s">
        <v>303</v>
      </c>
      <c r="AQ54" s="34" t="s">
        <v>218</v>
      </c>
      <c r="AR54" s="34" t="s">
        <v>304</v>
      </c>
      <c r="AS54" s="215" t="s">
        <v>305</v>
      </c>
      <c r="AT54" s="216"/>
      <c r="AU54" s="215" t="s">
        <v>306</v>
      </c>
      <c r="AV54" s="216"/>
    </row>
    <row r="55" spans="1:48" ht="15">
      <c r="A55" s="233" t="s">
        <v>35</v>
      </c>
      <c r="B55" s="216"/>
      <c r="C55" s="233" t="s">
        <v>36</v>
      </c>
      <c r="D55" s="216"/>
      <c r="E55" s="233" t="s">
        <v>37</v>
      </c>
      <c r="F55" s="216"/>
      <c r="G55" s="233" t="s">
        <v>53</v>
      </c>
      <c r="H55" s="216"/>
      <c r="I55" s="233" t="s">
        <v>43</v>
      </c>
      <c r="J55" s="216"/>
      <c r="K55" s="216"/>
      <c r="L55" s="233" t="s">
        <v>82</v>
      </c>
      <c r="M55" s="216"/>
      <c r="N55" s="216"/>
      <c r="O55" s="233"/>
      <c r="P55" s="216"/>
      <c r="Q55" s="233"/>
      <c r="R55" s="216"/>
      <c r="S55" s="234" t="s">
        <v>97</v>
      </c>
      <c r="T55" s="216"/>
      <c r="U55" s="216"/>
      <c r="V55" s="216"/>
      <c r="W55" s="216"/>
      <c r="X55" s="216"/>
      <c r="Y55" s="216"/>
      <c r="Z55" s="216"/>
      <c r="AA55" s="233" t="s">
        <v>38</v>
      </c>
      <c r="AB55" s="216"/>
      <c r="AC55" s="216"/>
      <c r="AD55" s="216"/>
      <c r="AE55" s="216"/>
      <c r="AF55" s="233" t="s">
        <v>40</v>
      </c>
      <c r="AG55" s="216"/>
      <c r="AH55" s="216"/>
      <c r="AI55" s="33" t="s">
        <v>39</v>
      </c>
      <c r="AJ55" s="235" t="s">
        <v>209</v>
      </c>
      <c r="AK55" s="216"/>
      <c r="AL55" s="216"/>
      <c r="AM55" s="216"/>
      <c r="AN55" s="216"/>
      <c r="AO55" s="216"/>
      <c r="AP55" s="34" t="s">
        <v>307</v>
      </c>
      <c r="AQ55" s="34" t="s">
        <v>218</v>
      </c>
      <c r="AR55" s="34" t="s">
        <v>308</v>
      </c>
      <c r="AS55" s="215" t="s">
        <v>308</v>
      </c>
      <c r="AT55" s="216"/>
      <c r="AU55" s="215" t="s">
        <v>308</v>
      </c>
      <c r="AV55" s="216"/>
    </row>
    <row r="56" spans="1:48" ht="15">
      <c r="A56" s="233" t="s">
        <v>35</v>
      </c>
      <c r="B56" s="216"/>
      <c r="C56" s="233" t="s">
        <v>36</v>
      </c>
      <c r="D56" s="216"/>
      <c r="E56" s="233" t="s">
        <v>37</v>
      </c>
      <c r="F56" s="216"/>
      <c r="G56" s="233" t="s">
        <v>53</v>
      </c>
      <c r="H56" s="216"/>
      <c r="I56" s="233" t="s">
        <v>43</v>
      </c>
      <c r="J56" s="216"/>
      <c r="K56" s="216"/>
      <c r="L56" s="233" t="s">
        <v>99</v>
      </c>
      <c r="M56" s="216"/>
      <c r="N56" s="216"/>
      <c r="O56" s="233"/>
      <c r="P56" s="216"/>
      <c r="Q56" s="233"/>
      <c r="R56" s="216"/>
      <c r="S56" s="234" t="s">
        <v>100</v>
      </c>
      <c r="T56" s="216"/>
      <c r="U56" s="216"/>
      <c r="V56" s="216"/>
      <c r="W56" s="216"/>
      <c r="X56" s="216"/>
      <c r="Y56" s="216"/>
      <c r="Z56" s="216"/>
      <c r="AA56" s="233" t="s">
        <v>38</v>
      </c>
      <c r="AB56" s="216"/>
      <c r="AC56" s="216"/>
      <c r="AD56" s="216"/>
      <c r="AE56" s="216"/>
      <c r="AF56" s="233" t="s">
        <v>40</v>
      </c>
      <c r="AG56" s="216"/>
      <c r="AH56" s="216"/>
      <c r="AI56" s="33" t="s">
        <v>39</v>
      </c>
      <c r="AJ56" s="235" t="s">
        <v>209</v>
      </c>
      <c r="AK56" s="216"/>
      <c r="AL56" s="216"/>
      <c r="AM56" s="216"/>
      <c r="AN56" s="216"/>
      <c r="AO56" s="216"/>
      <c r="AP56" s="34" t="s">
        <v>309</v>
      </c>
      <c r="AQ56" s="34" t="s">
        <v>218</v>
      </c>
      <c r="AR56" s="34" t="s">
        <v>310</v>
      </c>
      <c r="AS56" s="215" t="s">
        <v>310</v>
      </c>
      <c r="AT56" s="216"/>
      <c r="AU56" s="215" t="s">
        <v>310</v>
      </c>
      <c r="AV56" s="216"/>
    </row>
    <row r="57" spans="1:48" ht="15">
      <c r="A57" s="233" t="s">
        <v>35</v>
      </c>
      <c r="B57" s="216"/>
      <c r="C57" s="233" t="s">
        <v>36</v>
      </c>
      <c r="D57" s="216"/>
      <c r="E57" s="233" t="s">
        <v>37</v>
      </c>
      <c r="F57" s="216"/>
      <c r="G57" s="233" t="s">
        <v>53</v>
      </c>
      <c r="H57" s="216"/>
      <c r="I57" s="233" t="s">
        <v>99</v>
      </c>
      <c r="J57" s="216"/>
      <c r="K57" s="216"/>
      <c r="L57" s="233"/>
      <c r="M57" s="216"/>
      <c r="N57" s="216"/>
      <c r="O57" s="233"/>
      <c r="P57" s="216"/>
      <c r="Q57" s="233"/>
      <c r="R57" s="216"/>
      <c r="S57" s="234" t="s">
        <v>102</v>
      </c>
      <c r="T57" s="216"/>
      <c r="U57" s="216"/>
      <c r="V57" s="216"/>
      <c r="W57" s="216"/>
      <c r="X57" s="216"/>
      <c r="Y57" s="216"/>
      <c r="Z57" s="216"/>
      <c r="AA57" s="233" t="s">
        <v>38</v>
      </c>
      <c r="AB57" s="216"/>
      <c r="AC57" s="216"/>
      <c r="AD57" s="216"/>
      <c r="AE57" s="216"/>
      <c r="AF57" s="233" t="s">
        <v>40</v>
      </c>
      <c r="AG57" s="216"/>
      <c r="AH57" s="216"/>
      <c r="AI57" s="33" t="s">
        <v>39</v>
      </c>
      <c r="AJ57" s="235" t="s">
        <v>209</v>
      </c>
      <c r="AK57" s="216"/>
      <c r="AL57" s="216"/>
      <c r="AM57" s="216"/>
      <c r="AN57" s="216"/>
      <c r="AO57" s="216"/>
      <c r="AP57" s="34" t="s">
        <v>311</v>
      </c>
      <c r="AQ57" s="34" t="s">
        <v>218</v>
      </c>
      <c r="AR57" s="34" t="s">
        <v>312</v>
      </c>
      <c r="AS57" s="215" t="s">
        <v>312</v>
      </c>
      <c r="AT57" s="216"/>
      <c r="AU57" s="215" t="s">
        <v>312</v>
      </c>
      <c r="AV57" s="216"/>
    </row>
    <row r="58" spans="1:48" ht="15">
      <c r="A58" s="233" t="s">
        <v>35</v>
      </c>
      <c r="B58" s="216"/>
      <c r="C58" s="233" t="s">
        <v>36</v>
      </c>
      <c r="D58" s="216"/>
      <c r="E58" s="233" t="s">
        <v>37</v>
      </c>
      <c r="F58" s="216"/>
      <c r="G58" s="233" t="s">
        <v>53</v>
      </c>
      <c r="H58" s="216"/>
      <c r="I58" s="233" t="s">
        <v>104</v>
      </c>
      <c r="J58" s="216"/>
      <c r="K58" s="216"/>
      <c r="L58" s="233"/>
      <c r="M58" s="216"/>
      <c r="N58" s="216"/>
      <c r="O58" s="233"/>
      <c r="P58" s="216"/>
      <c r="Q58" s="233"/>
      <c r="R58" s="216"/>
      <c r="S58" s="234" t="s">
        <v>105</v>
      </c>
      <c r="T58" s="216"/>
      <c r="U58" s="216"/>
      <c r="V58" s="216"/>
      <c r="W58" s="216"/>
      <c r="X58" s="216"/>
      <c r="Y58" s="216"/>
      <c r="Z58" s="216"/>
      <c r="AA58" s="233" t="s">
        <v>38</v>
      </c>
      <c r="AB58" s="216"/>
      <c r="AC58" s="216"/>
      <c r="AD58" s="216"/>
      <c r="AE58" s="216"/>
      <c r="AF58" s="233" t="s">
        <v>40</v>
      </c>
      <c r="AG58" s="216"/>
      <c r="AH58" s="216"/>
      <c r="AI58" s="33" t="s">
        <v>39</v>
      </c>
      <c r="AJ58" s="235" t="s">
        <v>209</v>
      </c>
      <c r="AK58" s="216"/>
      <c r="AL58" s="216"/>
      <c r="AM58" s="216"/>
      <c r="AN58" s="216"/>
      <c r="AO58" s="216"/>
      <c r="AP58" s="34" t="s">
        <v>313</v>
      </c>
      <c r="AQ58" s="34" t="s">
        <v>218</v>
      </c>
      <c r="AR58" s="34" t="s">
        <v>314</v>
      </c>
      <c r="AS58" s="215" t="s">
        <v>314</v>
      </c>
      <c r="AT58" s="216"/>
      <c r="AU58" s="215" t="s">
        <v>314</v>
      </c>
      <c r="AV58" s="216"/>
    </row>
    <row r="59" spans="1:48" ht="15">
      <c r="A59" s="238" t="s">
        <v>35</v>
      </c>
      <c r="B59" s="216"/>
      <c r="C59" s="238" t="s">
        <v>43</v>
      </c>
      <c r="D59" s="216"/>
      <c r="E59" s="238"/>
      <c r="F59" s="216"/>
      <c r="G59" s="238"/>
      <c r="H59" s="216"/>
      <c r="I59" s="238"/>
      <c r="J59" s="216"/>
      <c r="K59" s="216"/>
      <c r="L59" s="238"/>
      <c r="M59" s="216"/>
      <c r="N59" s="216"/>
      <c r="O59" s="238"/>
      <c r="P59" s="216"/>
      <c r="Q59" s="238"/>
      <c r="R59" s="216"/>
      <c r="S59" s="239" t="s">
        <v>315</v>
      </c>
      <c r="T59" s="216"/>
      <c r="U59" s="216"/>
      <c r="V59" s="216"/>
      <c r="W59" s="216"/>
      <c r="X59" s="216"/>
      <c r="Y59" s="216"/>
      <c r="Z59" s="216"/>
      <c r="AA59" s="238" t="s">
        <v>38</v>
      </c>
      <c r="AB59" s="216"/>
      <c r="AC59" s="216"/>
      <c r="AD59" s="216"/>
      <c r="AE59" s="216"/>
      <c r="AF59" s="238" t="s">
        <v>40</v>
      </c>
      <c r="AG59" s="216"/>
      <c r="AH59" s="216"/>
      <c r="AI59" s="31" t="s">
        <v>39</v>
      </c>
      <c r="AJ59" s="236" t="s">
        <v>209</v>
      </c>
      <c r="AK59" s="216"/>
      <c r="AL59" s="216"/>
      <c r="AM59" s="216"/>
      <c r="AN59" s="216"/>
      <c r="AO59" s="216"/>
      <c r="AP59" s="32" t="s">
        <v>316</v>
      </c>
      <c r="AQ59" s="32" t="s">
        <v>218</v>
      </c>
      <c r="AR59" s="32" t="s">
        <v>317</v>
      </c>
      <c r="AS59" s="237" t="s">
        <v>318</v>
      </c>
      <c r="AT59" s="216"/>
      <c r="AU59" s="237" t="s">
        <v>318</v>
      </c>
      <c r="AV59" s="216"/>
    </row>
    <row r="60" spans="1:48" ht="15">
      <c r="A60" s="238" t="s">
        <v>35</v>
      </c>
      <c r="B60" s="216"/>
      <c r="C60" s="238" t="s">
        <v>43</v>
      </c>
      <c r="D60" s="216"/>
      <c r="E60" s="238"/>
      <c r="F60" s="216"/>
      <c r="G60" s="238"/>
      <c r="H60" s="216"/>
      <c r="I60" s="238"/>
      <c r="J60" s="216"/>
      <c r="K60" s="216"/>
      <c r="L60" s="238"/>
      <c r="M60" s="216"/>
      <c r="N60" s="216"/>
      <c r="O60" s="238"/>
      <c r="P60" s="216"/>
      <c r="Q60" s="238"/>
      <c r="R60" s="216"/>
      <c r="S60" s="239" t="s">
        <v>315</v>
      </c>
      <c r="T60" s="216"/>
      <c r="U60" s="216"/>
      <c r="V60" s="216"/>
      <c r="W60" s="216"/>
      <c r="X60" s="216"/>
      <c r="Y60" s="216"/>
      <c r="Z60" s="216"/>
      <c r="AA60" s="238" t="s">
        <v>108</v>
      </c>
      <c r="AB60" s="216"/>
      <c r="AC60" s="216"/>
      <c r="AD60" s="216"/>
      <c r="AE60" s="216"/>
      <c r="AF60" s="238" t="s">
        <v>40</v>
      </c>
      <c r="AG60" s="216"/>
      <c r="AH60" s="216"/>
      <c r="AI60" s="31" t="s">
        <v>109</v>
      </c>
      <c r="AJ60" s="236" t="s">
        <v>219</v>
      </c>
      <c r="AK60" s="216"/>
      <c r="AL60" s="216"/>
      <c r="AM60" s="216"/>
      <c r="AN60" s="216"/>
      <c r="AO60" s="216"/>
      <c r="AP60" s="32" t="s">
        <v>319</v>
      </c>
      <c r="AQ60" s="32" t="s">
        <v>221</v>
      </c>
      <c r="AR60" s="32" t="s">
        <v>221</v>
      </c>
      <c r="AS60" s="237" t="s">
        <v>222</v>
      </c>
      <c r="AT60" s="216"/>
      <c r="AU60" s="237" t="s">
        <v>222</v>
      </c>
      <c r="AV60" s="216"/>
    </row>
    <row r="61" spans="1:48" ht="15">
      <c r="A61" s="238" t="s">
        <v>35</v>
      </c>
      <c r="B61" s="216"/>
      <c r="C61" s="238" t="s">
        <v>43</v>
      </c>
      <c r="D61" s="216"/>
      <c r="E61" s="238"/>
      <c r="F61" s="216"/>
      <c r="G61" s="238"/>
      <c r="H61" s="216"/>
      <c r="I61" s="238"/>
      <c r="J61" s="216"/>
      <c r="K61" s="216"/>
      <c r="L61" s="238"/>
      <c r="M61" s="216"/>
      <c r="N61" s="216"/>
      <c r="O61" s="238"/>
      <c r="P61" s="216"/>
      <c r="Q61" s="238"/>
      <c r="R61" s="216"/>
      <c r="S61" s="239" t="s">
        <v>315</v>
      </c>
      <c r="T61" s="216"/>
      <c r="U61" s="216"/>
      <c r="V61" s="216"/>
      <c r="W61" s="216"/>
      <c r="X61" s="216"/>
      <c r="Y61" s="216"/>
      <c r="Z61" s="216"/>
      <c r="AA61" s="238" t="s">
        <v>108</v>
      </c>
      <c r="AB61" s="216"/>
      <c r="AC61" s="216"/>
      <c r="AD61" s="216"/>
      <c r="AE61" s="216"/>
      <c r="AF61" s="238" t="s">
        <v>40</v>
      </c>
      <c r="AG61" s="216"/>
      <c r="AH61" s="216"/>
      <c r="AI61" s="31" t="s">
        <v>115</v>
      </c>
      <c r="AJ61" s="236" t="s">
        <v>223</v>
      </c>
      <c r="AK61" s="216"/>
      <c r="AL61" s="216"/>
      <c r="AM61" s="216"/>
      <c r="AN61" s="216"/>
      <c r="AO61" s="216"/>
      <c r="AP61" s="32" t="s">
        <v>224</v>
      </c>
      <c r="AQ61" s="32" t="s">
        <v>225</v>
      </c>
      <c r="AR61" s="32" t="s">
        <v>226</v>
      </c>
      <c r="AS61" s="237" t="s">
        <v>227</v>
      </c>
      <c r="AT61" s="216"/>
      <c r="AU61" s="237" t="s">
        <v>227</v>
      </c>
      <c r="AV61" s="216"/>
    </row>
    <row r="62" spans="1:48" ht="15">
      <c r="A62" s="238" t="s">
        <v>35</v>
      </c>
      <c r="B62" s="216"/>
      <c r="C62" s="238" t="s">
        <v>43</v>
      </c>
      <c r="D62" s="216"/>
      <c r="E62" s="238" t="s">
        <v>37</v>
      </c>
      <c r="F62" s="216"/>
      <c r="G62" s="238"/>
      <c r="H62" s="216"/>
      <c r="I62" s="238"/>
      <c r="J62" s="216"/>
      <c r="K62" s="216"/>
      <c r="L62" s="238"/>
      <c r="M62" s="216"/>
      <c r="N62" s="216"/>
      <c r="O62" s="238"/>
      <c r="P62" s="216"/>
      <c r="Q62" s="238"/>
      <c r="R62" s="216"/>
      <c r="S62" s="239" t="s">
        <v>315</v>
      </c>
      <c r="T62" s="216"/>
      <c r="U62" s="216"/>
      <c r="V62" s="216"/>
      <c r="W62" s="216"/>
      <c r="X62" s="216"/>
      <c r="Y62" s="216"/>
      <c r="Z62" s="216"/>
      <c r="AA62" s="238" t="s">
        <v>38</v>
      </c>
      <c r="AB62" s="216"/>
      <c r="AC62" s="216"/>
      <c r="AD62" s="216"/>
      <c r="AE62" s="216"/>
      <c r="AF62" s="238" t="s">
        <v>40</v>
      </c>
      <c r="AG62" s="216"/>
      <c r="AH62" s="216"/>
      <c r="AI62" s="31" t="s">
        <v>39</v>
      </c>
      <c r="AJ62" s="236" t="s">
        <v>209</v>
      </c>
      <c r="AK62" s="216"/>
      <c r="AL62" s="216"/>
      <c r="AM62" s="216"/>
      <c r="AN62" s="216"/>
      <c r="AO62" s="216"/>
      <c r="AP62" s="32" t="s">
        <v>316</v>
      </c>
      <c r="AQ62" s="32" t="s">
        <v>218</v>
      </c>
      <c r="AR62" s="32" t="s">
        <v>317</v>
      </c>
      <c r="AS62" s="237" t="s">
        <v>318</v>
      </c>
      <c r="AT62" s="216"/>
      <c r="AU62" s="237" t="s">
        <v>318</v>
      </c>
      <c r="AV62" s="216"/>
    </row>
    <row r="63" spans="1:48" ht="15">
      <c r="A63" s="238" t="s">
        <v>35</v>
      </c>
      <c r="B63" s="216"/>
      <c r="C63" s="238" t="s">
        <v>43</v>
      </c>
      <c r="D63" s="216"/>
      <c r="E63" s="238" t="s">
        <v>37</v>
      </c>
      <c r="F63" s="216"/>
      <c r="G63" s="238"/>
      <c r="H63" s="216"/>
      <c r="I63" s="238"/>
      <c r="J63" s="216"/>
      <c r="K63" s="216"/>
      <c r="L63" s="238"/>
      <c r="M63" s="216"/>
      <c r="N63" s="216"/>
      <c r="O63" s="238"/>
      <c r="P63" s="216"/>
      <c r="Q63" s="238"/>
      <c r="R63" s="216"/>
      <c r="S63" s="239" t="s">
        <v>315</v>
      </c>
      <c r="T63" s="216"/>
      <c r="U63" s="216"/>
      <c r="V63" s="216"/>
      <c r="W63" s="216"/>
      <c r="X63" s="216"/>
      <c r="Y63" s="216"/>
      <c r="Z63" s="216"/>
      <c r="AA63" s="238" t="s">
        <v>108</v>
      </c>
      <c r="AB63" s="216"/>
      <c r="AC63" s="216"/>
      <c r="AD63" s="216"/>
      <c r="AE63" s="216"/>
      <c r="AF63" s="238" t="s">
        <v>40</v>
      </c>
      <c r="AG63" s="216"/>
      <c r="AH63" s="216"/>
      <c r="AI63" s="31" t="s">
        <v>109</v>
      </c>
      <c r="AJ63" s="236" t="s">
        <v>219</v>
      </c>
      <c r="AK63" s="216"/>
      <c r="AL63" s="216"/>
      <c r="AM63" s="216"/>
      <c r="AN63" s="216"/>
      <c r="AO63" s="216"/>
      <c r="AP63" s="32" t="s">
        <v>319</v>
      </c>
      <c r="AQ63" s="32" t="s">
        <v>221</v>
      </c>
      <c r="AR63" s="32" t="s">
        <v>221</v>
      </c>
      <c r="AS63" s="237" t="s">
        <v>222</v>
      </c>
      <c r="AT63" s="216"/>
      <c r="AU63" s="237" t="s">
        <v>222</v>
      </c>
      <c r="AV63" s="216"/>
    </row>
    <row r="64" spans="1:48" ht="15">
      <c r="A64" s="238" t="s">
        <v>35</v>
      </c>
      <c r="B64" s="216"/>
      <c r="C64" s="238" t="s">
        <v>43</v>
      </c>
      <c r="D64" s="216"/>
      <c r="E64" s="238" t="s">
        <v>37</v>
      </c>
      <c r="F64" s="216"/>
      <c r="G64" s="238"/>
      <c r="H64" s="216"/>
      <c r="I64" s="238"/>
      <c r="J64" s="216"/>
      <c r="K64" s="216"/>
      <c r="L64" s="238"/>
      <c r="M64" s="216"/>
      <c r="N64" s="216"/>
      <c r="O64" s="238"/>
      <c r="P64" s="216"/>
      <c r="Q64" s="238"/>
      <c r="R64" s="216"/>
      <c r="S64" s="239" t="s">
        <v>315</v>
      </c>
      <c r="T64" s="216"/>
      <c r="U64" s="216"/>
      <c r="V64" s="216"/>
      <c r="W64" s="216"/>
      <c r="X64" s="216"/>
      <c r="Y64" s="216"/>
      <c r="Z64" s="216"/>
      <c r="AA64" s="238" t="s">
        <v>108</v>
      </c>
      <c r="AB64" s="216"/>
      <c r="AC64" s="216"/>
      <c r="AD64" s="216"/>
      <c r="AE64" s="216"/>
      <c r="AF64" s="238" t="s">
        <v>40</v>
      </c>
      <c r="AG64" s="216"/>
      <c r="AH64" s="216"/>
      <c r="AI64" s="31" t="s">
        <v>115</v>
      </c>
      <c r="AJ64" s="236" t="s">
        <v>223</v>
      </c>
      <c r="AK64" s="216"/>
      <c r="AL64" s="216"/>
      <c r="AM64" s="216"/>
      <c r="AN64" s="216"/>
      <c r="AO64" s="216"/>
      <c r="AP64" s="32" t="s">
        <v>224</v>
      </c>
      <c r="AQ64" s="32" t="s">
        <v>225</v>
      </c>
      <c r="AR64" s="32" t="s">
        <v>226</v>
      </c>
      <c r="AS64" s="237" t="s">
        <v>227</v>
      </c>
      <c r="AT64" s="216"/>
      <c r="AU64" s="237" t="s">
        <v>227</v>
      </c>
      <c r="AV64" s="216"/>
    </row>
    <row r="65" spans="1:48" ht="15">
      <c r="A65" s="238" t="s">
        <v>35</v>
      </c>
      <c r="B65" s="216"/>
      <c r="C65" s="238" t="s">
        <v>43</v>
      </c>
      <c r="D65" s="216"/>
      <c r="E65" s="238" t="s">
        <v>37</v>
      </c>
      <c r="F65" s="216"/>
      <c r="G65" s="238" t="s">
        <v>82</v>
      </c>
      <c r="H65" s="216"/>
      <c r="I65" s="238"/>
      <c r="J65" s="216"/>
      <c r="K65" s="216"/>
      <c r="L65" s="238"/>
      <c r="M65" s="216"/>
      <c r="N65" s="216"/>
      <c r="O65" s="238"/>
      <c r="P65" s="216"/>
      <c r="Q65" s="238"/>
      <c r="R65" s="216"/>
      <c r="S65" s="239" t="s">
        <v>320</v>
      </c>
      <c r="T65" s="216"/>
      <c r="U65" s="216"/>
      <c r="V65" s="216"/>
      <c r="W65" s="216"/>
      <c r="X65" s="216"/>
      <c r="Y65" s="216"/>
      <c r="Z65" s="216"/>
      <c r="AA65" s="238" t="s">
        <v>38</v>
      </c>
      <c r="AB65" s="216"/>
      <c r="AC65" s="216"/>
      <c r="AD65" s="216"/>
      <c r="AE65" s="216"/>
      <c r="AF65" s="238" t="s">
        <v>40</v>
      </c>
      <c r="AG65" s="216"/>
      <c r="AH65" s="216"/>
      <c r="AI65" s="31" t="s">
        <v>39</v>
      </c>
      <c r="AJ65" s="236" t="s">
        <v>209</v>
      </c>
      <c r="AK65" s="216"/>
      <c r="AL65" s="216"/>
      <c r="AM65" s="216"/>
      <c r="AN65" s="216"/>
      <c r="AO65" s="216"/>
      <c r="AP65" s="32" t="s">
        <v>321</v>
      </c>
      <c r="AQ65" s="32" t="s">
        <v>218</v>
      </c>
      <c r="AR65" s="32" t="s">
        <v>218</v>
      </c>
      <c r="AS65" s="237" t="s">
        <v>321</v>
      </c>
      <c r="AT65" s="216"/>
      <c r="AU65" s="237" t="s">
        <v>321</v>
      </c>
      <c r="AV65" s="216"/>
    </row>
    <row r="66" spans="1:48" ht="15">
      <c r="A66" s="238" t="s">
        <v>35</v>
      </c>
      <c r="B66" s="216"/>
      <c r="C66" s="238" t="s">
        <v>43</v>
      </c>
      <c r="D66" s="216"/>
      <c r="E66" s="238" t="s">
        <v>37</v>
      </c>
      <c r="F66" s="216"/>
      <c r="G66" s="238" t="s">
        <v>82</v>
      </c>
      <c r="H66" s="216"/>
      <c r="I66" s="238"/>
      <c r="J66" s="216"/>
      <c r="K66" s="216"/>
      <c r="L66" s="238"/>
      <c r="M66" s="216"/>
      <c r="N66" s="216"/>
      <c r="O66" s="238"/>
      <c r="P66" s="216"/>
      <c r="Q66" s="238"/>
      <c r="R66" s="216"/>
      <c r="S66" s="239" t="s">
        <v>320</v>
      </c>
      <c r="T66" s="216"/>
      <c r="U66" s="216"/>
      <c r="V66" s="216"/>
      <c r="W66" s="216"/>
      <c r="X66" s="216"/>
      <c r="Y66" s="216"/>
      <c r="Z66" s="216"/>
      <c r="AA66" s="238" t="s">
        <v>108</v>
      </c>
      <c r="AB66" s="216"/>
      <c r="AC66" s="216"/>
      <c r="AD66" s="216"/>
      <c r="AE66" s="216"/>
      <c r="AF66" s="238" t="s">
        <v>40</v>
      </c>
      <c r="AG66" s="216"/>
      <c r="AH66" s="216"/>
      <c r="AI66" s="31" t="s">
        <v>109</v>
      </c>
      <c r="AJ66" s="236" t="s">
        <v>219</v>
      </c>
      <c r="AK66" s="216"/>
      <c r="AL66" s="216"/>
      <c r="AM66" s="216"/>
      <c r="AN66" s="216"/>
      <c r="AO66" s="216"/>
      <c r="AP66" s="32" t="s">
        <v>319</v>
      </c>
      <c r="AQ66" s="32" t="s">
        <v>221</v>
      </c>
      <c r="AR66" s="32" t="s">
        <v>221</v>
      </c>
      <c r="AS66" s="237" t="s">
        <v>222</v>
      </c>
      <c r="AT66" s="216"/>
      <c r="AU66" s="237" t="s">
        <v>222</v>
      </c>
      <c r="AV66" s="216"/>
    </row>
    <row r="67" spans="1:48" ht="15">
      <c r="A67" s="238" t="s">
        <v>35</v>
      </c>
      <c r="B67" s="216"/>
      <c r="C67" s="238" t="s">
        <v>43</v>
      </c>
      <c r="D67" s="216"/>
      <c r="E67" s="238" t="s">
        <v>37</v>
      </c>
      <c r="F67" s="216"/>
      <c r="G67" s="238" t="s">
        <v>82</v>
      </c>
      <c r="H67" s="216"/>
      <c r="I67" s="238" t="s">
        <v>107</v>
      </c>
      <c r="J67" s="216"/>
      <c r="K67" s="216"/>
      <c r="L67" s="238"/>
      <c r="M67" s="216"/>
      <c r="N67" s="216"/>
      <c r="O67" s="238"/>
      <c r="P67" s="216"/>
      <c r="Q67" s="238"/>
      <c r="R67" s="216"/>
      <c r="S67" s="239" t="s">
        <v>322</v>
      </c>
      <c r="T67" s="216"/>
      <c r="U67" s="216"/>
      <c r="V67" s="216"/>
      <c r="W67" s="216"/>
      <c r="X67" s="216"/>
      <c r="Y67" s="216"/>
      <c r="Z67" s="216"/>
      <c r="AA67" s="238" t="s">
        <v>38</v>
      </c>
      <c r="AB67" s="216"/>
      <c r="AC67" s="216"/>
      <c r="AD67" s="216"/>
      <c r="AE67" s="216"/>
      <c r="AF67" s="238" t="s">
        <v>40</v>
      </c>
      <c r="AG67" s="216"/>
      <c r="AH67" s="216"/>
      <c r="AI67" s="31" t="s">
        <v>39</v>
      </c>
      <c r="AJ67" s="236" t="s">
        <v>209</v>
      </c>
      <c r="AK67" s="216"/>
      <c r="AL67" s="216"/>
      <c r="AM67" s="216"/>
      <c r="AN67" s="216"/>
      <c r="AO67" s="216"/>
      <c r="AP67" s="32" t="s">
        <v>321</v>
      </c>
      <c r="AQ67" s="32" t="s">
        <v>218</v>
      </c>
      <c r="AR67" s="32" t="s">
        <v>218</v>
      </c>
      <c r="AS67" s="237" t="s">
        <v>321</v>
      </c>
      <c r="AT67" s="216"/>
      <c r="AU67" s="237" t="s">
        <v>321</v>
      </c>
      <c r="AV67" s="216"/>
    </row>
    <row r="68" spans="1:48" ht="15">
      <c r="A68" s="238" t="s">
        <v>35</v>
      </c>
      <c r="B68" s="216"/>
      <c r="C68" s="238" t="s">
        <v>43</v>
      </c>
      <c r="D68" s="216"/>
      <c r="E68" s="238" t="s">
        <v>37</v>
      </c>
      <c r="F68" s="216"/>
      <c r="G68" s="238" t="s">
        <v>82</v>
      </c>
      <c r="H68" s="216"/>
      <c r="I68" s="238" t="s">
        <v>107</v>
      </c>
      <c r="J68" s="216"/>
      <c r="K68" s="216"/>
      <c r="L68" s="238"/>
      <c r="M68" s="216"/>
      <c r="N68" s="216"/>
      <c r="O68" s="238"/>
      <c r="P68" s="216"/>
      <c r="Q68" s="238"/>
      <c r="R68" s="216"/>
      <c r="S68" s="239" t="s">
        <v>322</v>
      </c>
      <c r="T68" s="216"/>
      <c r="U68" s="216"/>
      <c r="V68" s="216"/>
      <c r="W68" s="216"/>
      <c r="X68" s="216"/>
      <c r="Y68" s="216"/>
      <c r="Z68" s="216"/>
      <c r="AA68" s="238" t="s">
        <v>108</v>
      </c>
      <c r="AB68" s="216"/>
      <c r="AC68" s="216"/>
      <c r="AD68" s="216"/>
      <c r="AE68" s="216"/>
      <c r="AF68" s="238" t="s">
        <v>40</v>
      </c>
      <c r="AG68" s="216"/>
      <c r="AH68" s="216"/>
      <c r="AI68" s="31" t="s">
        <v>109</v>
      </c>
      <c r="AJ68" s="236" t="s">
        <v>219</v>
      </c>
      <c r="AK68" s="216"/>
      <c r="AL68" s="216"/>
      <c r="AM68" s="216"/>
      <c r="AN68" s="216"/>
      <c r="AO68" s="216"/>
      <c r="AP68" s="32" t="s">
        <v>319</v>
      </c>
      <c r="AQ68" s="32" t="s">
        <v>221</v>
      </c>
      <c r="AR68" s="32" t="s">
        <v>221</v>
      </c>
      <c r="AS68" s="237" t="s">
        <v>222</v>
      </c>
      <c r="AT68" s="216"/>
      <c r="AU68" s="237" t="s">
        <v>222</v>
      </c>
      <c r="AV68" s="216"/>
    </row>
    <row r="69" spans="1:48" ht="15">
      <c r="A69" s="233" t="s">
        <v>35</v>
      </c>
      <c r="B69" s="216"/>
      <c r="C69" s="233" t="s">
        <v>43</v>
      </c>
      <c r="D69" s="216"/>
      <c r="E69" s="233" t="s">
        <v>37</v>
      </c>
      <c r="F69" s="216"/>
      <c r="G69" s="233" t="s">
        <v>82</v>
      </c>
      <c r="H69" s="216"/>
      <c r="I69" s="233" t="s">
        <v>107</v>
      </c>
      <c r="J69" s="216"/>
      <c r="K69" s="216"/>
      <c r="L69" s="233" t="s">
        <v>43</v>
      </c>
      <c r="M69" s="216"/>
      <c r="N69" s="216"/>
      <c r="O69" s="233"/>
      <c r="P69" s="216"/>
      <c r="Q69" s="233"/>
      <c r="R69" s="216"/>
      <c r="S69" s="234" t="s">
        <v>110</v>
      </c>
      <c r="T69" s="216"/>
      <c r="U69" s="216"/>
      <c r="V69" s="216"/>
      <c r="W69" s="216"/>
      <c r="X69" s="216"/>
      <c r="Y69" s="216"/>
      <c r="Z69" s="216"/>
      <c r="AA69" s="233" t="s">
        <v>108</v>
      </c>
      <c r="AB69" s="216"/>
      <c r="AC69" s="216"/>
      <c r="AD69" s="216"/>
      <c r="AE69" s="216"/>
      <c r="AF69" s="233" t="s">
        <v>40</v>
      </c>
      <c r="AG69" s="216"/>
      <c r="AH69" s="216"/>
      <c r="AI69" s="33" t="s">
        <v>109</v>
      </c>
      <c r="AJ69" s="235" t="s">
        <v>219</v>
      </c>
      <c r="AK69" s="216"/>
      <c r="AL69" s="216"/>
      <c r="AM69" s="216"/>
      <c r="AN69" s="216"/>
      <c r="AO69" s="216"/>
      <c r="AP69" s="34" t="s">
        <v>323</v>
      </c>
      <c r="AQ69" s="34" t="s">
        <v>324</v>
      </c>
      <c r="AR69" s="34" t="s">
        <v>324</v>
      </c>
      <c r="AS69" s="215" t="s">
        <v>325</v>
      </c>
      <c r="AT69" s="216"/>
      <c r="AU69" s="215" t="s">
        <v>325</v>
      </c>
      <c r="AV69" s="216"/>
    </row>
    <row r="70" spans="1:48" ht="15">
      <c r="A70" s="233" t="s">
        <v>35</v>
      </c>
      <c r="B70" s="216"/>
      <c r="C70" s="233" t="s">
        <v>43</v>
      </c>
      <c r="D70" s="216"/>
      <c r="E70" s="233" t="s">
        <v>37</v>
      </c>
      <c r="F70" s="216"/>
      <c r="G70" s="233" t="s">
        <v>82</v>
      </c>
      <c r="H70" s="216"/>
      <c r="I70" s="233" t="s">
        <v>107</v>
      </c>
      <c r="J70" s="216"/>
      <c r="K70" s="216"/>
      <c r="L70" s="233" t="s">
        <v>82</v>
      </c>
      <c r="M70" s="216"/>
      <c r="N70" s="216"/>
      <c r="O70" s="233"/>
      <c r="P70" s="216"/>
      <c r="Q70" s="233"/>
      <c r="R70" s="216"/>
      <c r="S70" s="234" t="s">
        <v>112</v>
      </c>
      <c r="T70" s="216"/>
      <c r="U70" s="216"/>
      <c r="V70" s="216"/>
      <c r="W70" s="216"/>
      <c r="X70" s="216"/>
      <c r="Y70" s="216"/>
      <c r="Z70" s="216"/>
      <c r="AA70" s="233" t="s">
        <v>38</v>
      </c>
      <c r="AB70" s="216"/>
      <c r="AC70" s="216"/>
      <c r="AD70" s="216"/>
      <c r="AE70" s="216"/>
      <c r="AF70" s="233" t="s">
        <v>40</v>
      </c>
      <c r="AG70" s="216"/>
      <c r="AH70" s="216"/>
      <c r="AI70" s="33" t="s">
        <v>39</v>
      </c>
      <c r="AJ70" s="235" t="s">
        <v>209</v>
      </c>
      <c r="AK70" s="216"/>
      <c r="AL70" s="216"/>
      <c r="AM70" s="216"/>
      <c r="AN70" s="216"/>
      <c r="AO70" s="216"/>
      <c r="AP70" s="34" t="s">
        <v>321</v>
      </c>
      <c r="AQ70" s="34" t="s">
        <v>218</v>
      </c>
      <c r="AR70" s="34" t="s">
        <v>218</v>
      </c>
      <c r="AS70" s="215" t="s">
        <v>321</v>
      </c>
      <c r="AT70" s="216"/>
      <c r="AU70" s="215" t="s">
        <v>321</v>
      </c>
      <c r="AV70" s="216"/>
    </row>
    <row r="71" spans="1:48" ht="15">
      <c r="A71" s="233" t="s">
        <v>35</v>
      </c>
      <c r="B71" s="216"/>
      <c r="C71" s="233" t="s">
        <v>43</v>
      </c>
      <c r="D71" s="216"/>
      <c r="E71" s="233" t="s">
        <v>37</v>
      </c>
      <c r="F71" s="216"/>
      <c r="G71" s="233" t="s">
        <v>82</v>
      </c>
      <c r="H71" s="216"/>
      <c r="I71" s="233" t="s">
        <v>107</v>
      </c>
      <c r="J71" s="216"/>
      <c r="K71" s="216"/>
      <c r="L71" s="233" t="s">
        <v>82</v>
      </c>
      <c r="M71" s="216"/>
      <c r="N71" s="216"/>
      <c r="O71" s="233"/>
      <c r="P71" s="216"/>
      <c r="Q71" s="233"/>
      <c r="R71" s="216"/>
      <c r="S71" s="234" t="s">
        <v>112</v>
      </c>
      <c r="T71" s="216"/>
      <c r="U71" s="216"/>
      <c r="V71" s="216"/>
      <c r="W71" s="216"/>
      <c r="X71" s="216"/>
      <c r="Y71" s="216"/>
      <c r="Z71" s="216"/>
      <c r="AA71" s="233" t="s">
        <v>108</v>
      </c>
      <c r="AB71" s="216"/>
      <c r="AC71" s="216"/>
      <c r="AD71" s="216"/>
      <c r="AE71" s="216"/>
      <c r="AF71" s="233" t="s">
        <v>40</v>
      </c>
      <c r="AG71" s="216"/>
      <c r="AH71" s="216"/>
      <c r="AI71" s="33" t="s">
        <v>109</v>
      </c>
      <c r="AJ71" s="235" t="s">
        <v>219</v>
      </c>
      <c r="AK71" s="216"/>
      <c r="AL71" s="216"/>
      <c r="AM71" s="216"/>
      <c r="AN71" s="216"/>
      <c r="AO71" s="216"/>
      <c r="AP71" s="34" t="s">
        <v>326</v>
      </c>
      <c r="AQ71" s="34" t="s">
        <v>327</v>
      </c>
      <c r="AR71" s="34" t="s">
        <v>327</v>
      </c>
      <c r="AS71" s="215" t="s">
        <v>328</v>
      </c>
      <c r="AT71" s="216"/>
      <c r="AU71" s="215" t="s">
        <v>328</v>
      </c>
      <c r="AV71" s="216"/>
    </row>
    <row r="72" spans="1:48" ht="15">
      <c r="A72" s="238" t="s">
        <v>35</v>
      </c>
      <c r="B72" s="216"/>
      <c r="C72" s="238" t="s">
        <v>43</v>
      </c>
      <c r="D72" s="216"/>
      <c r="E72" s="238" t="s">
        <v>37</v>
      </c>
      <c r="F72" s="216"/>
      <c r="G72" s="238" t="s">
        <v>46</v>
      </c>
      <c r="H72" s="216"/>
      <c r="I72" s="238"/>
      <c r="J72" s="216"/>
      <c r="K72" s="216"/>
      <c r="L72" s="238"/>
      <c r="M72" s="216"/>
      <c r="N72" s="216"/>
      <c r="O72" s="238"/>
      <c r="P72" s="216"/>
      <c r="Q72" s="238"/>
      <c r="R72" s="216"/>
      <c r="S72" s="239" t="s">
        <v>329</v>
      </c>
      <c r="T72" s="216"/>
      <c r="U72" s="216"/>
      <c r="V72" s="216"/>
      <c r="W72" s="216"/>
      <c r="X72" s="216"/>
      <c r="Y72" s="216"/>
      <c r="Z72" s="216"/>
      <c r="AA72" s="238" t="s">
        <v>38</v>
      </c>
      <c r="AB72" s="216"/>
      <c r="AC72" s="216"/>
      <c r="AD72" s="216"/>
      <c r="AE72" s="216"/>
      <c r="AF72" s="238" t="s">
        <v>40</v>
      </c>
      <c r="AG72" s="216"/>
      <c r="AH72" s="216"/>
      <c r="AI72" s="31" t="s">
        <v>39</v>
      </c>
      <c r="AJ72" s="236" t="s">
        <v>209</v>
      </c>
      <c r="AK72" s="216"/>
      <c r="AL72" s="216"/>
      <c r="AM72" s="216"/>
      <c r="AN72" s="216"/>
      <c r="AO72" s="216"/>
      <c r="AP72" s="32" t="s">
        <v>330</v>
      </c>
      <c r="AQ72" s="32" t="s">
        <v>218</v>
      </c>
      <c r="AR72" s="32" t="s">
        <v>317</v>
      </c>
      <c r="AS72" s="237" t="s">
        <v>331</v>
      </c>
      <c r="AT72" s="216"/>
      <c r="AU72" s="237" t="s">
        <v>331</v>
      </c>
      <c r="AV72" s="216"/>
    </row>
    <row r="73" spans="1:48" ht="15">
      <c r="A73" s="238" t="s">
        <v>35</v>
      </c>
      <c r="B73" s="216"/>
      <c r="C73" s="238" t="s">
        <v>43</v>
      </c>
      <c r="D73" s="216"/>
      <c r="E73" s="238" t="s">
        <v>37</v>
      </c>
      <c r="F73" s="216"/>
      <c r="G73" s="238" t="s">
        <v>46</v>
      </c>
      <c r="H73" s="216"/>
      <c r="I73" s="238"/>
      <c r="J73" s="216"/>
      <c r="K73" s="216"/>
      <c r="L73" s="238"/>
      <c r="M73" s="216"/>
      <c r="N73" s="216"/>
      <c r="O73" s="238"/>
      <c r="P73" s="216"/>
      <c r="Q73" s="238"/>
      <c r="R73" s="216"/>
      <c r="S73" s="239" t="s">
        <v>329</v>
      </c>
      <c r="T73" s="216"/>
      <c r="U73" s="216"/>
      <c r="V73" s="216"/>
      <c r="W73" s="216"/>
      <c r="X73" s="216"/>
      <c r="Y73" s="216"/>
      <c r="Z73" s="216"/>
      <c r="AA73" s="238" t="s">
        <v>108</v>
      </c>
      <c r="AB73" s="216"/>
      <c r="AC73" s="216"/>
      <c r="AD73" s="216"/>
      <c r="AE73" s="216"/>
      <c r="AF73" s="238" t="s">
        <v>40</v>
      </c>
      <c r="AG73" s="216"/>
      <c r="AH73" s="216"/>
      <c r="AI73" s="31" t="s">
        <v>115</v>
      </c>
      <c r="AJ73" s="236" t="s">
        <v>223</v>
      </c>
      <c r="AK73" s="216"/>
      <c r="AL73" s="216"/>
      <c r="AM73" s="216"/>
      <c r="AN73" s="216"/>
      <c r="AO73" s="216"/>
      <c r="AP73" s="32" t="s">
        <v>224</v>
      </c>
      <c r="AQ73" s="32" t="s">
        <v>225</v>
      </c>
      <c r="AR73" s="32" t="s">
        <v>226</v>
      </c>
      <c r="AS73" s="237" t="s">
        <v>227</v>
      </c>
      <c r="AT73" s="216"/>
      <c r="AU73" s="237" t="s">
        <v>227</v>
      </c>
      <c r="AV73" s="216"/>
    </row>
    <row r="74" spans="1:48" ht="15">
      <c r="A74" s="238" t="s">
        <v>35</v>
      </c>
      <c r="B74" s="216"/>
      <c r="C74" s="238" t="s">
        <v>43</v>
      </c>
      <c r="D74" s="216"/>
      <c r="E74" s="238" t="s">
        <v>37</v>
      </c>
      <c r="F74" s="216"/>
      <c r="G74" s="238" t="s">
        <v>46</v>
      </c>
      <c r="H74" s="216"/>
      <c r="I74" s="238" t="s">
        <v>36</v>
      </c>
      <c r="J74" s="216"/>
      <c r="K74" s="216"/>
      <c r="L74" s="238"/>
      <c r="M74" s="216"/>
      <c r="N74" s="216"/>
      <c r="O74" s="238"/>
      <c r="P74" s="216"/>
      <c r="Q74" s="238"/>
      <c r="R74" s="216"/>
      <c r="S74" s="239" t="s">
        <v>332</v>
      </c>
      <c r="T74" s="216"/>
      <c r="U74" s="216"/>
      <c r="V74" s="216"/>
      <c r="W74" s="216"/>
      <c r="X74" s="216"/>
      <c r="Y74" s="216"/>
      <c r="Z74" s="216"/>
      <c r="AA74" s="238" t="s">
        <v>108</v>
      </c>
      <c r="AB74" s="216"/>
      <c r="AC74" s="216"/>
      <c r="AD74" s="216"/>
      <c r="AE74" s="216"/>
      <c r="AF74" s="238" t="s">
        <v>40</v>
      </c>
      <c r="AG74" s="216"/>
      <c r="AH74" s="216"/>
      <c r="AI74" s="31" t="s">
        <v>115</v>
      </c>
      <c r="AJ74" s="236" t="s">
        <v>223</v>
      </c>
      <c r="AK74" s="216"/>
      <c r="AL74" s="216"/>
      <c r="AM74" s="216"/>
      <c r="AN74" s="216"/>
      <c r="AO74" s="216"/>
      <c r="AP74" s="32" t="s">
        <v>333</v>
      </c>
      <c r="AQ74" s="32" t="s">
        <v>218</v>
      </c>
      <c r="AR74" s="32" t="s">
        <v>218</v>
      </c>
      <c r="AS74" s="237" t="s">
        <v>334</v>
      </c>
      <c r="AT74" s="216"/>
      <c r="AU74" s="237" t="s">
        <v>334</v>
      </c>
      <c r="AV74" s="216"/>
    </row>
    <row r="75" spans="1:48" ht="15">
      <c r="A75" s="233" t="s">
        <v>35</v>
      </c>
      <c r="B75" s="216"/>
      <c r="C75" s="233" t="s">
        <v>43</v>
      </c>
      <c r="D75" s="216"/>
      <c r="E75" s="233" t="s">
        <v>37</v>
      </c>
      <c r="F75" s="216"/>
      <c r="G75" s="233" t="s">
        <v>46</v>
      </c>
      <c r="H75" s="216"/>
      <c r="I75" s="233" t="s">
        <v>36</v>
      </c>
      <c r="J75" s="216"/>
      <c r="K75" s="216"/>
      <c r="L75" s="233" t="s">
        <v>114</v>
      </c>
      <c r="M75" s="216"/>
      <c r="N75" s="216"/>
      <c r="O75" s="233"/>
      <c r="P75" s="216"/>
      <c r="Q75" s="233"/>
      <c r="R75" s="216"/>
      <c r="S75" s="234" t="s">
        <v>116</v>
      </c>
      <c r="T75" s="216"/>
      <c r="U75" s="216"/>
      <c r="V75" s="216"/>
      <c r="W75" s="216"/>
      <c r="X75" s="216"/>
      <c r="Y75" s="216"/>
      <c r="Z75" s="216"/>
      <c r="AA75" s="233" t="s">
        <v>108</v>
      </c>
      <c r="AB75" s="216"/>
      <c r="AC75" s="216"/>
      <c r="AD75" s="216"/>
      <c r="AE75" s="216"/>
      <c r="AF75" s="233" t="s">
        <v>40</v>
      </c>
      <c r="AG75" s="216"/>
      <c r="AH75" s="216"/>
      <c r="AI75" s="33" t="s">
        <v>115</v>
      </c>
      <c r="AJ75" s="235" t="s">
        <v>223</v>
      </c>
      <c r="AK75" s="216"/>
      <c r="AL75" s="216"/>
      <c r="AM75" s="216"/>
      <c r="AN75" s="216"/>
      <c r="AO75" s="216"/>
      <c r="AP75" s="34" t="s">
        <v>333</v>
      </c>
      <c r="AQ75" s="34" t="s">
        <v>218</v>
      </c>
      <c r="AR75" s="34" t="s">
        <v>218</v>
      </c>
      <c r="AS75" s="215" t="s">
        <v>334</v>
      </c>
      <c r="AT75" s="216"/>
      <c r="AU75" s="215" t="s">
        <v>334</v>
      </c>
      <c r="AV75" s="216"/>
    </row>
    <row r="76" spans="1:48" ht="15">
      <c r="A76" s="238" t="s">
        <v>35</v>
      </c>
      <c r="B76" s="216"/>
      <c r="C76" s="238" t="s">
        <v>43</v>
      </c>
      <c r="D76" s="216"/>
      <c r="E76" s="238" t="s">
        <v>37</v>
      </c>
      <c r="F76" s="216"/>
      <c r="G76" s="238" t="s">
        <v>46</v>
      </c>
      <c r="H76" s="216"/>
      <c r="I76" s="238" t="s">
        <v>46</v>
      </c>
      <c r="J76" s="216"/>
      <c r="K76" s="216"/>
      <c r="L76" s="238"/>
      <c r="M76" s="216"/>
      <c r="N76" s="216"/>
      <c r="O76" s="238"/>
      <c r="P76" s="216"/>
      <c r="Q76" s="238"/>
      <c r="R76" s="216"/>
      <c r="S76" s="239" t="s">
        <v>335</v>
      </c>
      <c r="T76" s="216"/>
      <c r="U76" s="216"/>
      <c r="V76" s="216"/>
      <c r="W76" s="216"/>
      <c r="X76" s="216"/>
      <c r="Y76" s="216"/>
      <c r="Z76" s="216"/>
      <c r="AA76" s="238" t="s">
        <v>108</v>
      </c>
      <c r="AB76" s="216"/>
      <c r="AC76" s="216"/>
      <c r="AD76" s="216"/>
      <c r="AE76" s="216"/>
      <c r="AF76" s="238" t="s">
        <v>40</v>
      </c>
      <c r="AG76" s="216"/>
      <c r="AH76" s="216"/>
      <c r="AI76" s="31" t="s">
        <v>115</v>
      </c>
      <c r="AJ76" s="236" t="s">
        <v>223</v>
      </c>
      <c r="AK76" s="216"/>
      <c r="AL76" s="216"/>
      <c r="AM76" s="216"/>
      <c r="AN76" s="216"/>
      <c r="AO76" s="216"/>
      <c r="AP76" s="32" t="s">
        <v>336</v>
      </c>
      <c r="AQ76" s="32" t="s">
        <v>337</v>
      </c>
      <c r="AR76" s="32" t="s">
        <v>338</v>
      </c>
      <c r="AS76" s="237" t="s">
        <v>339</v>
      </c>
      <c r="AT76" s="216"/>
      <c r="AU76" s="237" t="s">
        <v>339</v>
      </c>
      <c r="AV76" s="216"/>
    </row>
    <row r="77" spans="1:48" ht="15">
      <c r="A77" s="233" t="s">
        <v>35</v>
      </c>
      <c r="B77" s="216"/>
      <c r="C77" s="233" t="s">
        <v>43</v>
      </c>
      <c r="D77" s="216"/>
      <c r="E77" s="233" t="s">
        <v>37</v>
      </c>
      <c r="F77" s="216"/>
      <c r="G77" s="233" t="s">
        <v>46</v>
      </c>
      <c r="H77" s="216"/>
      <c r="I77" s="233" t="s">
        <v>46</v>
      </c>
      <c r="J77" s="216"/>
      <c r="K77" s="216"/>
      <c r="L77" s="233" t="s">
        <v>36</v>
      </c>
      <c r="M77" s="216"/>
      <c r="N77" s="216"/>
      <c r="O77" s="233"/>
      <c r="P77" s="216"/>
      <c r="Q77" s="233"/>
      <c r="R77" s="216"/>
      <c r="S77" s="248" t="s">
        <v>118</v>
      </c>
      <c r="T77" s="247"/>
      <c r="U77" s="247"/>
      <c r="V77" s="247"/>
      <c r="W77" s="247"/>
      <c r="X77" s="247"/>
      <c r="Y77" s="247"/>
      <c r="Z77" s="247"/>
      <c r="AA77" s="249" t="s">
        <v>108</v>
      </c>
      <c r="AB77" s="247"/>
      <c r="AC77" s="247"/>
      <c r="AD77" s="247"/>
      <c r="AE77" s="247"/>
      <c r="AF77" s="249" t="s">
        <v>40</v>
      </c>
      <c r="AG77" s="247"/>
      <c r="AH77" s="247"/>
      <c r="AI77" s="35" t="s">
        <v>115</v>
      </c>
      <c r="AJ77" s="250" t="s">
        <v>223</v>
      </c>
      <c r="AK77" s="247"/>
      <c r="AL77" s="247"/>
      <c r="AM77" s="247"/>
      <c r="AN77" s="247"/>
      <c r="AO77" s="247"/>
      <c r="AP77" s="36" t="s">
        <v>340</v>
      </c>
      <c r="AQ77" s="36" t="s">
        <v>218</v>
      </c>
      <c r="AR77" s="36" t="s">
        <v>218</v>
      </c>
      <c r="AS77" s="246" t="s">
        <v>341</v>
      </c>
      <c r="AT77" s="247"/>
      <c r="AU77" s="246" t="s">
        <v>341</v>
      </c>
      <c r="AV77" s="247"/>
    </row>
    <row r="78" spans="1:48" ht="15">
      <c r="A78" s="233" t="s">
        <v>35</v>
      </c>
      <c r="B78" s="216"/>
      <c r="C78" s="233" t="s">
        <v>43</v>
      </c>
      <c r="D78" s="216"/>
      <c r="E78" s="233" t="s">
        <v>37</v>
      </c>
      <c r="F78" s="216"/>
      <c r="G78" s="233" t="s">
        <v>46</v>
      </c>
      <c r="H78" s="216"/>
      <c r="I78" s="233" t="s">
        <v>46</v>
      </c>
      <c r="J78" s="216"/>
      <c r="K78" s="216"/>
      <c r="L78" s="233" t="s">
        <v>43</v>
      </c>
      <c r="M78" s="216"/>
      <c r="N78" s="216"/>
      <c r="O78" s="233"/>
      <c r="P78" s="216"/>
      <c r="Q78" s="233"/>
      <c r="R78" s="216"/>
      <c r="S78" s="234" t="s">
        <v>120</v>
      </c>
      <c r="T78" s="216"/>
      <c r="U78" s="216"/>
      <c r="V78" s="216"/>
      <c r="W78" s="216"/>
      <c r="X78" s="216"/>
      <c r="Y78" s="216"/>
      <c r="Z78" s="216"/>
      <c r="AA78" s="233" t="s">
        <v>108</v>
      </c>
      <c r="AB78" s="216"/>
      <c r="AC78" s="216"/>
      <c r="AD78" s="216"/>
      <c r="AE78" s="216"/>
      <c r="AF78" s="233" t="s">
        <v>40</v>
      </c>
      <c r="AG78" s="216"/>
      <c r="AH78" s="216"/>
      <c r="AI78" s="33" t="s">
        <v>115</v>
      </c>
      <c r="AJ78" s="235" t="s">
        <v>223</v>
      </c>
      <c r="AK78" s="216"/>
      <c r="AL78" s="216"/>
      <c r="AM78" s="216"/>
      <c r="AN78" s="216"/>
      <c r="AO78" s="216"/>
      <c r="AP78" s="34" t="s">
        <v>342</v>
      </c>
      <c r="AQ78" s="34" t="s">
        <v>343</v>
      </c>
      <c r="AR78" s="34" t="s">
        <v>344</v>
      </c>
      <c r="AS78" s="215" t="s">
        <v>345</v>
      </c>
      <c r="AT78" s="216"/>
      <c r="AU78" s="215" t="s">
        <v>345</v>
      </c>
      <c r="AV78" s="216"/>
    </row>
    <row r="79" spans="1:48" ht="15">
      <c r="A79" s="233" t="s">
        <v>35</v>
      </c>
      <c r="B79" s="216"/>
      <c r="C79" s="233" t="s">
        <v>43</v>
      </c>
      <c r="D79" s="216"/>
      <c r="E79" s="233" t="s">
        <v>37</v>
      </c>
      <c r="F79" s="216"/>
      <c r="G79" s="233" t="s">
        <v>46</v>
      </c>
      <c r="H79" s="216"/>
      <c r="I79" s="233" t="s">
        <v>46</v>
      </c>
      <c r="J79" s="216"/>
      <c r="K79" s="216"/>
      <c r="L79" s="233" t="s">
        <v>67</v>
      </c>
      <c r="M79" s="216"/>
      <c r="N79" s="216"/>
      <c r="O79" s="233"/>
      <c r="P79" s="216"/>
      <c r="Q79" s="233"/>
      <c r="R79" s="216"/>
      <c r="S79" s="248" t="s">
        <v>122</v>
      </c>
      <c r="T79" s="247"/>
      <c r="U79" s="247"/>
      <c r="V79" s="247"/>
      <c r="W79" s="247"/>
      <c r="X79" s="247"/>
      <c r="Y79" s="247"/>
      <c r="Z79" s="247"/>
      <c r="AA79" s="249" t="s">
        <v>108</v>
      </c>
      <c r="AB79" s="247"/>
      <c r="AC79" s="247"/>
      <c r="AD79" s="247"/>
      <c r="AE79" s="247"/>
      <c r="AF79" s="249" t="s">
        <v>40</v>
      </c>
      <c r="AG79" s="247"/>
      <c r="AH79" s="247"/>
      <c r="AI79" s="35" t="s">
        <v>115</v>
      </c>
      <c r="AJ79" s="250" t="s">
        <v>223</v>
      </c>
      <c r="AK79" s="247"/>
      <c r="AL79" s="247"/>
      <c r="AM79" s="247"/>
      <c r="AN79" s="247"/>
      <c r="AO79" s="247"/>
      <c r="AP79" s="36" t="s">
        <v>346</v>
      </c>
      <c r="AQ79" s="36" t="s">
        <v>218</v>
      </c>
      <c r="AR79" s="36" t="s">
        <v>218</v>
      </c>
      <c r="AS79" s="246" t="s">
        <v>347</v>
      </c>
      <c r="AT79" s="247"/>
      <c r="AU79" s="246" t="s">
        <v>347</v>
      </c>
      <c r="AV79" s="247"/>
    </row>
    <row r="80" spans="1:48" ht="15">
      <c r="A80" s="233" t="s">
        <v>35</v>
      </c>
      <c r="B80" s="216"/>
      <c r="C80" s="233" t="s">
        <v>43</v>
      </c>
      <c r="D80" s="216"/>
      <c r="E80" s="233" t="s">
        <v>37</v>
      </c>
      <c r="F80" s="216"/>
      <c r="G80" s="233" t="s">
        <v>46</v>
      </c>
      <c r="H80" s="216"/>
      <c r="I80" s="233" t="s">
        <v>46</v>
      </c>
      <c r="J80" s="216"/>
      <c r="K80" s="216"/>
      <c r="L80" s="233" t="s">
        <v>124</v>
      </c>
      <c r="M80" s="216"/>
      <c r="N80" s="216"/>
      <c r="O80" s="233"/>
      <c r="P80" s="216"/>
      <c r="Q80" s="233"/>
      <c r="R80" s="216"/>
      <c r="S80" s="234" t="s">
        <v>125</v>
      </c>
      <c r="T80" s="216"/>
      <c r="U80" s="216"/>
      <c r="V80" s="216"/>
      <c r="W80" s="216"/>
      <c r="X80" s="216"/>
      <c r="Y80" s="216"/>
      <c r="Z80" s="216"/>
      <c r="AA80" s="233" t="s">
        <v>108</v>
      </c>
      <c r="AB80" s="216"/>
      <c r="AC80" s="216"/>
      <c r="AD80" s="216"/>
      <c r="AE80" s="216"/>
      <c r="AF80" s="233" t="s">
        <v>40</v>
      </c>
      <c r="AG80" s="216"/>
      <c r="AH80" s="216"/>
      <c r="AI80" s="33" t="s">
        <v>115</v>
      </c>
      <c r="AJ80" s="235" t="s">
        <v>223</v>
      </c>
      <c r="AK80" s="216"/>
      <c r="AL80" s="216"/>
      <c r="AM80" s="216"/>
      <c r="AN80" s="216"/>
      <c r="AO80" s="216"/>
      <c r="AP80" s="34" t="s">
        <v>348</v>
      </c>
      <c r="AQ80" s="34" t="s">
        <v>218</v>
      </c>
      <c r="AR80" s="34" t="s">
        <v>218</v>
      </c>
      <c r="AS80" s="215" t="s">
        <v>349</v>
      </c>
      <c r="AT80" s="216"/>
      <c r="AU80" s="215" t="s">
        <v>349</v>
      </c>
      <c r="AV80" s="216"/>
    </row>
    <row r="81" spans="1:48" ht="15">
      <c r="A81" s="233" t="s">
        <v>35</v>
      </c>
      <c r="B81" s="216"/>
      <c r="C81" s="233" t="s">
        <v>43</v>
      </c>
      <c r="D81" s="216"/>
      <c r="E81" s="233" t="s">
        <v>37</v>
      </c>
      <c r="F81" s="216"/>
      <c r="G81" s="233" t="s">
        <v>46</v>
      </c>
      <c r="H81" s="216"/>
      <c r="I81" s="233" t="s">
        <v>46</v>
      </c>
      <c r="J81" s="216"/>
      <c r="K81" s="216"/>
      <c r="L81" s="233" t="s">
        <v>127</v>
      </c>
      <c r="M81" s="216"/>
      <c r="N81" s="216"/>
      <c r="O81" s="233"/>
      <c r="P81" s="216"/>
      <c r="Q81" s="233"/>
      <c r="R81" s="216"/>
      <c r="S81" s="234" t="s">
        <v>128</v>
      </c>
      <c r="T81" s="216"/>
      <c r="U81" s="216"/>
      <c r="V81" s="216"/>
      <c r="W81" s="216"/>
      <c r="X81" s="216"/>
      <c r="Y81" s="216"/>
      <c r="Z81" s="216"/>
      <c r="AA81" s="233" t="s">
        <v>108</v>
      </c>
      <c r="AB81" s="216"/>
      <c r="AC81" s="216"/>
      <c r="AD81" s="216"/>
      <c r="AE81" s="216"/>
      <c r="AF81" s="233" t="s">
        <v>40</v>
      </c>
      <c r="AG81" s="216"/>
      <c r="AH81" s="216"/>
      <c r="AI81" s="33" t="s">
        <v>115</v>
      </c>
      <c r="AJ81" s="235" t="s">
        <v>223</v>
      </c>
      <c r="AK81" s="216"/>
      <c r="AL81" s="216"/>
      <c r="AM81" s="216"/>
      <c r="AN81" s="216"/>
      <c r="AO81" s="216"/>
      <c r="AP81" s="34" t="s">
        <v>350</v>
      </c>
      <c r="AQ81" s="34" t="s">
        <v>351</v>
      </c>
      <c r="AR81" s="34" t="s">
        <v>351</v>
      </c>
      <c r="AS81" s="215" t="s">
        <v>351</v>
      </c>
      <c r="AT81" s="216"/>
      <c r="AU81" s="215" t="s">
        <v>351</v>
      </c>
      <c r="AV81" s="216"/>
    </row>
    <row r="82" spans="1:48" ht="15">
      <c r="A82" s="238" t="s">
        <v>35</v>
      </c>
      <c r="B82" s="216"/>
      <c r="C82" s="238" t="s">
        <v>43</v>
      </c>
      <c r="D82" s="216"/>
      <c r="E82" s="238" t="s">
        <v>37</v>
      </c>
      <c r="F82" s="216"/>
      <c r="G82" s="238" t="s">
        <v>46</v>
      </c>
      <c r="H82" s="216"/>
      <c r="I82" s="238" t="s">
        <v>53</v>
      </c>
      <c r="J82" s="216"/>
      <c r="K82" s="216"/>
      <c r="L82" s="238"/>
      <c r="M82" s="216"/>
      <c r="N82" s="216"/>
      <c r="O82" s="238"/>
      <c r="P82" s="216"/>
      <c r="Q82" s="238"/>
      <c r="R82" s="216"/>
      <c r="S82" s="239" t="s">
        <v>352</v>
      </c>
      <c r="T82" s="216"/>
      <c r="U82" s="216"/>
      <c r="V82" s="216"/>
      <c r="W82" s="216"/>
      <c r="X82" s="216"/>
      <c r="Y82" s="216"/>
      <c r="Z82" s="216"/>
      <c r="AA82" s="238" t="s">
        <v>38</v>
      </c>
      <c r="AB82" s="216"/>
      <c r="AC82" s="216"/>
      <c r="AD82" s="216"/>
      <c r="AE82" s="216"/>
      <c r="AF82" s="238" t="s">
        <v>40</v>
      </c>
      <c r="AG82" s="216"/>
      <c r="AH82" s="216"/>
      <c r="AI82" s="31" t="s">
        <v>39</v>
      </c>
      <c r="AJ82" s="236" t="s">
        <v>209</v>
      </c>
      <c r="AK82" s="216"/>
      <c r="AL82" s="216"/>
      <c r="AM82" s="216"/>
      <c r="AN82" s="216"/>
      <c r="AO82" s="216"/>
      <c r="AP82" s="32" t="s">
        <v>353</v>
      </c>
      <c r="AQ82" s="32" t="s">
        <v>218</v>
      </c>
      <c r="AR82" s="32" t="s">
        <v>317</v>
      </c>
      <c r="AS82" s="237" t="s">
        <v>354</v>
      </c>
      <c r="AT82" s="216"/>
      <c r="AU82" s="237" t="s">
        <v>354</v>
      </c>
      <c r="AV82" s="216"/>
    </row>
    <row r="83" spans="1:48" ht="15">
      <c r="A83" s="238" t="s">
        <v>35</v>
      </c>
      <c r="B83" s="216"/>
      <c r="C83" s="238" t="s">
        <v>43</v>
      </c>
      <c r="D83" s="216"/>
      <c r="E83" s="238" t="s">
        <v>37</v>
      </c>
      <c r="F83" s="216"/>
      <c r="G83" s="238" t="s">
        <v>46</v>
      </c>
      <c r="H83" s="216"/>
      <c r="I83" s="238" t="s">
        <v>53</v>
      </c>
      <c r="J83" s="216"/>
      <c r="K83" s="216"/>
      <c r="L83" s="238"/>
      <c r="M83" s="216"/>
      <c r="N83" s="216"/>
      <c r="O83" s="238"/>
      <c r="P83" s="216"/>
      <c r="Q83" s="238"/>
      <c r="R83" s="216"/>
      <c r="S83" s="239" t="s">
        <v>352</v>
      </c>
      <c r="T83" s="216"/>
      <c r="U83" s="216"/>
      <c r="V83" s="216"/>
      <c r="W83" s="216"/>
      <c r="X83" s="216"/>
      <c r="Y83" s="216"/>
      <c r="Z83" s="216"/>
      <c r="AA83" s="238" t="s">
        <v>108</v>
      </c>
      <c r="AB83" s="216"/>
      <c r="AC83" s="216"/>
      <c r="AD83" s="216"/>
      <c r="AE83" s="216"/>
      <c r="AF83" s="238" t="s">
        <v>40</v>
      </c>
      <c r="AG83" s="216"/>
      <c r="AH83" s="216"/>
      <c r="AI83" s="31" t="s">
        <v>115</v>
      </c>
      <c r="AJ83" s="236" t="s">
        <v>223</v>
      </c>
      <c r="AK83" s="216"/>
      <c r="AL83" s="216"/>
      <c r="AM83" s="216"/>
      <c r="AN83" s="216"/>
      <c r="AO83" s="216"/>
      <c r="AP83" s="32" t="s">
        <v>355</v>
      </c>
      <c r="AQ83" s="32" t="s">
        <v>356</v>
      </c>
      <c r="AR83" s="32" t="s">
        <v>357</v>
      </c>
      <c r="AS83" s="237" t="s">
        <v>356</v>
      </c>
      <c r="AT83" s="216"/>
      <c r="AU83" s="237" t="s">
        <v>356</v>
      </c>
      <c r="AV83" s="216"/>
    </row>
    <row r="84" spans="1:48" ht="15">
      <c r="A84" s="233" t="s">
        <v>35</v>
      </c>
      <c r="B84" s="216"/>
      <c r="C84" s="233" t="s">
        <v>43</v>
      </c>
      <c r="D84" s="216"/>
      <c r="E84" s="233" t="s">
        <v>37</v>
      </c>
      <c r="F84" s="216"/>
      <c r="G84" s="233" t="s">
        <v>46</v>
      </c>
      <c r="H84" s="216"/>
      <c r="I84" s="233" t="s">
        <v>53</v>
      </c>
      <c r="J84" s="216"/>
      <c r="K84" s="216"/>
      <c r="L84" s="233" t="s">
        <v>43</v>
      </c>
      <c r="M84" s="216"/>
      <c r="N84" s="216"/>
      <c r="O84" s="233"/>
      <c r="P84" s="216"/>
      <c r="Q84" s="233"/>
      <c r="R84" s="216"/>
      <c r="S84" s="234" t="s">
        <v>130</v>
      </c>
      <c r="T84" s="216"/>
      <c r="U84" s="216"/>
      <c r="V84" s="216"/>
      <c r="W84" s="216"/>
      <c r="X84" s="216"/>
      <c r="Y84" s="216"/>
      <c r="Z84" s="216"/>
      <c r="AA84" s="233" t="s">
        <v>108</v>
      </c>
      <c r="AB84" s="216"/>
      <c r="AC84" s="216"/>
      <c r="AD84" s="216"/>
      <c r="AE84" s="216"/>
      <c r="AF84" s="233" t="s">
        <v>40</v>
      </c>
      <c r="AG84" s="216"/>
      <c r="AH84" s="216"/>
      <c r="AI84" s="33" t="s">
        <v>115</v>
      </c>
      <c r="AJ84" s="235" t="s">
        <v>223</v>
      </c>
      <c r="AK84" s="216"/>
      <c r="AL84" s="216"/>
      <c r="AM84" s="216"/>
      <c r="AN84" s="216"/>
      <c r="AO84" s="216"/>
      <c r="AP84" s="34" t="s">
        <v>358</v>
      </c>
      <c r="AQ84" s="34" t="s">
        <v>356</v>
      </c>
      <c r="AR84" s="34" t="s">
        <v>356</v>
      </c>
      <c r="AS84" s="215" t="s">
        <v>356</v>
      </c>
      <c r="AT84" s="216"/>
      <c r="AU84" s="215" t="s">
        <v>356</v>
      </c>
      <c r="AV84" s="216"/>
    </row>
    <row r="85" spans="1:48" ht="15">
      <c r="A85" s="233" t="s">
        <v>35</v>
      </c>
      <c r="B85" s="216"/>
      <c r="C85" s="233" t="s">
        <v>43</v>
      </c>
      <c r="D85" s="216"/>
      <c r="E85" s="233" t="s">
        <v>37</v>
      </c>
      <c r="F85" s="216"/>
      <c r="G85" s="233" t="s">
        <v>46</v>
      </c>
      <c r="H85" s="216"/>
      <c r="I85" s="233" t="s">
        <v>53</v>
      </c>
      <c r="J85" s="216"/>
      <c r="K85" s="216"/>
      <c r="L85" s="233" t="s">
        <v>99</v>
      </c>
      <c r="M85" s="216"/>
      <c r="N85" s="216"/>
      <c r="O85" s="233"/>
      <c r="P85" s="216"/>
      <c r="Q85" s="233"/>
      <c r="R85" s="216"/>
      <c r="S85" s="248" t="s">
        <v>132</v>
      </c>
      <c r="T85" s="247"/>
      <c r="U85" s="247"/>
      <c r="V85" s="247"/>
      <c r="W85" s="247"/>
      <c r="X85" s="247"/>
      <c r="Y85" s="247"/>
      <c r="Z85" s="247"/>
      <c r="AA85" s="249" t="s">
        <v>108</v>
      </c>
      <c r="AB85" s="247"/>
      <c r="AC85" s="247"/>
      <c r="AD85" s="247"/>
      <c r="AE85" s="247"/>
      <c r="AF85" s="249" t="s">
        <v>40</v>
      </c>
      <c r="AG85" s="247"/>
      <c r="AH85" s="247"/>
      <c r="AI85" s="35" t="s">
        <v>115</v>
      </c>
      <c r="AJ85" s="250" t="s">
        <v>223</v>
      </c>
      <c r="AK85" s="247"/>
      <c r="AL85" s="247"/>
      <c r="AM85" s="247"/>
      <c r="AN85" s="247"/>
      <c r="AO85" s="247"/>
      <c r="AP85" s="36" t="s">
        <v>359</v>
      </c>
      <c r="AQ85" s="36" t="s">
        <v>218</v>
      </c>
      <c r="AR85" s="36" t="s">
        <v>359</v>
      </c>
      <c r="AS85" s="246" t="s">
        <v>218</v>
      </c>
      <c r="AT85" s="247"/>
      <c r="AU85" s="246" t="s">
        <v>218</v>
      </c>
      <c r="AV85" s="247"/>
    </row>
    <row r="86" spans="1:48" ht="15">
      <c r="A86" s="233" t="s">
        <v>35</v>
      </c>
      <c r="B86" s="216"/>
      <c r="C86" s="233" t="s">
        <v>43</v>
      </c>
      <c r="D86" s="216"/>
      <c r="E86" s="233" t="s">
        <v>37</v>
      </c>
      <c r="F86" s="216"/>
      <c r="G86" s="233" t="s">
        <v>46</v>
      </c>
      <c r="H86" s="216"/>
      <c r="I86" s="233" t="s">
        <v>53</v>
      </c>
      <c r="J86" s="216"/>
      <c r="K86" s="216"/>
      <c r="L86" s="233" t="s">
        <v>39</v>
      </c>
      <c r="M86" s="216"/>
      <c r="N86" s="216"/>
      <c r="O86" s="233"/>
      <c r="P86" s="216"/>
      <c r="Q86" s="233"/>
      <c r="R86" s="216"/>
      <c r="S86" s="234" t="s">
        <v>134</v>
      </c>
      <c r="T86" s="216"/>
      <c r="U86" s="216"/>
      <c r="V86" s="216"/>
      <c r="W86" s="216"/>
      <c r="X86" s="216"/>
      <c r="Y86" s="216"/>
      <c r="Z86" s="216"/>
      <c r="AA86" s="233" t="s">
        <v>38</v>
      </c>
      <c r="AB86" s="216"/>
      <c r="AC86" s="216"/>
      <c r="AD86" s="216"/>
      <c r="AE86" s="216"/>
      <c r="AF86" s="233" t="s">
        <v>40</v>
      </c>
      <c r="AG86" s="216"/>
      <c r="AH86" s="216"/>
      <c r="AI86" s="33" t="s">
        <v>39</v>
      </c>
      <c r="AJ86" s="235" t="s">
        <v>209</v>
      </c>
      <c r="AK86" s="216"/>
      <c r="AL86" s="216"/>
      <c r="AM86" s="216"/>
      <c r="AN86" s="216"/>
      <c r="AO86" s="216"/>
      <c r="AP86" s="34" t="s">
        <v>353</v>
      </c>
      <c r="AQ86" s="34" t="s">
        <v>218</v>
      </c>
      <c r="AR86" s="34" t="s">
        <v>317</v>
      </c>
      <c r="AS86" s="215" t="s">
        <v>354</v>
      </c>
      <c r="AT86" s="216"/>
      <c r="AU86" s="215" t="s">
        <v>354</v>
      </c>
      <c r="AV86" s="216"/>
    </row>
    <row r="87" spans="1:48" ht="15">
      <c r="A87" s="233" t="s">
        <v>35</v>
      </c>
      <c r="B87" s="216"/>
      <c r="C87" s="233" t="s">
        <v>43</v>
      </c>
      <c r="D87" s="216"/>
      <c r="E87" s="233" t="s">
        <v>37</v>
      </c>
      <c r="F87" s="216"/>
      <c r="G87" s="233" t="s">
        <v>46</v>
      </c>
      <c r="H87" s="216"/>
      <c r="I87" s="233" t="s">
        <v>53</v>
      </c>
      <c r="J87" s="216"/>
      <c r="K87" s="216"/>
      <c r="L87" s="233" t="s">
        <v>39</v>
      </c>
      <c r="M87" s="216"/>
      <c r="N87" s="216"/>
      <c r="O87" s="233"/>
      <c r="P87" s="216"/>
      <c r="Q87" s="233"/>
      <c r="R87" s="216"/>
      <c r="S87" s="234" t="s">
        <v>134</v>
      </c>
      <c r="T87" s="216"/>
      <c r="U87" s="216"/>
      <c r="V87" s="216"/>
      <c r="W87" s="216"/>
      <c r="X87" s="216"/>
      <c r="Y87" s="216"/>
      <c r="Z87" s="216"/>
      <c r="AA87" s="233" t="s">
        <v>108</v>
      </c>
      <c r="AB87" s="216"/>
      <c r="AC87" s="216"/>
      <c r="AD87" s="216"/>
      <c r="AE87" s="216"/>
      <c r="AF87" s="233" t="s">
        <v>40</v>
      </c>
      <c r="AG87" s="216"/>
      <c r="AH87" s="216"/>
      <c r="AI87" s="33" t="s">
        <v>115</v>
      </c>
      <c r="AJ87" s="235" t="s">
        <v>223</v>
      </c>
      <c r="AK87" s="216"/>
      <c r="AL87" s="216"/>
      <c r="AM87" s="216"/>
      <c r="AN87" s="216"/>
      <c r="AO87" s="216"/>
      <c r="AP87" s="34" t="s">
        <v>360</v>
      </c>
      <c r="AQ87" s="34" t="s">
        <v>218</v>
      </c>
      <c r="AR87" s="34" t="s">
        <v>218</v>
      </c>
      <c r="AS87" s="215" t="s">
        <v>218</v>
      </c>
      <c r="AT87" s="216"/>
      <c r="AU87" s="215" t="s">
        <v>218</v>
      </c>
      <c r="AV87" s="216"/>
    </row>
    <row r="88" spans="1:48" ht="15">
      <c r="A88" s="238" t="s">
        <v>35</v>
      </c>
      <c r="B88" s="216"/>
      <c r="C88" s="238" t="s">
        <v>43</v>
      </c>
      <c r="D88" s="216"/>
      <c r="E88" s="238" t="s">
        <v>37</v>
      </c>
      <c r="F88" s="216"/>
      <c r="G88" s="238" t="s">
        <v>46</v>
      </c>
      <c r="H88" s="216"/>
      <c r="I88" s="238" t="s">
        <v>99</v>
      </c>
      <c r="J88" s="216"/>
      <c r="K88" s="216"/>
      <c r="L88" s="238"/>
      <c r="M88" s="216"/>
      <c r="N88" s="216"/>
      <c r="O88" s="238"/>
      <c r="P88" s="216"/>
      <c r="Q88" s="238"/>
      <c r="R88" s="216"/>
      <c r="S88" s="239" t="s">
        <v>361</v>
      </c>
      <c r="T88" s="216"/>
      <c r="U88" s="216"/>
      <c r="V88" s="216"/>
      <c r="W88" s="216"/>
      <c r="X88" s="216"/>
      <c r="Y88" s="216"/>
      <c r="Z88" s="216"/>
      <c r="AA88" s="238" t="s">
        <v>38</v>
      </c>
      <c r="AB88" s="216"/>
      <c r="AC88" s="216"/>
      <c r="AD88" s="216"/>
      <c r="AE88" s="216"/>
      <c r="AF88" s="238" t="s">
        <v>40</v>
      </c>
      <c r="AG88" s="216"/>
      <c r="AH88" s="216"/>
      <c r="AI88" s="31" t="s">
        <v>39</v>
      </c>
      <c r="AJ88" s="236" t="s">
        <v>209</v>
      </c>
      <c r="AK88" s="216"/>
      <c r="AL88" s="216"/>
      <c r="AM88" s="216"/>
      <c r="AN88" s="216"/>
      <c r="AO88" s="216"/>
      <c r="AP88" s="32" t="s">
        <v>362</v>
      </c>
      <c r="AQ88" s="32" t="s">
        <v>218</v>
      </c>
      <c r="AR88" s="32" t="s">
        <v>218</v>
      </c>
      <c r="AS88" s="237" t="s">
        <v>363</v>
      </c>
      <c r="AT88" s="216"/>
      <c r="AU88" s="237" t="s">
        <v>363</v>
      </c>
      <c r="AV88" s="216"/>
    </row>
    <row r="89" spans="1:48" ht="15">
      <c r="A89" s="238" t="s">
        <v>35</v>
      </c>
      <c r="B89" s="216"/>
      <c r="C89" s="238" t="s">
        <v>43</v>
      </c>
      <c r="D89" s="216"/>
      <c r="E89" s="238" t="s">
        <v>37</v>
      </c>
      <c r="F89" s="216"/>
      <c r="G89" s="238" t="s">
        <v>46</v>
      </c>
      <c r="H89" s="216"/>
      <c r="I89" s="238" t="s">
        <v>99</v>
      </c>
      <c r="J89" s="216"/>
      <c r="K89" s="216"/>
      <c r="L89" s="238"/>
      <c r="M89" s="216"/>
      <c r="N89" s="216"/>
      <c r="O89" s="238"/>
      <c r="P89" s="216"/>
      <c r="Q89" s="238"/>
      <c r="R89" s="216"/>
      <c r="S89" s="239" t="s">
        <v>361</v>
      </c>
      <c r="T89" s="216"/>
      <c r="U89" s="216"/>
      <c r="V89" s="216"/>
      <c r="W89" s="216"/>
      <c r="X89" s="216"/>
      <c r="Y89" s="216"/>
      <c r="Z89" s="216"/>
      <c r="AA89" s="238" t="s">
        <v>108</v>
      </c>
      <c r="AB89" s="216"/>
      <c r="AC89" s="216"/>
      <c r="AD89" s="216"/>
      <c r="AE89" s="216"/>
      <c r="AF89" s="238" t="s">
        <v>40</v>
      </c>
      <c r="AG89" s="216"/>
      <c r="AH89" s="216"/>
      <c r="AI89" s="31" t="s">
        <v>115</v>
      </c>
      <c r="AJ89" s="236" t="s">
        <v>223</v>
      </c>
      <c r="AK89" s="216"/>
      <c r="AL89" s="216"/>
      <c r="AM89" s="216"/>
      <c r="AN89" s="216"/>
      <c r="AO89" s="216"/>
      <c r="AP89" s="32" t="s">
        <v>364</v>
      </c>
      <c r="AQ89" s="32" t="s">
        <v>365</v>
      </c>
      <c r="AR89" s="32" t="s">
        <v>365</v>
      </c>
      <c r="AS89" s="237" t="s">
        <v>366</v>
      </c>
      <c r="AT89" s="216"/>
      <c r="AU89" s="237" t="s">
        <v>366</v>
      </c>
      <c r="AV89" s="216"/>
    </row>
    <row r="90" spans="1:48" ht="15">
      <c r="A90" s="233" t="s">
        <v>35</v>
      </c>
      <c r="B90" s="216"/>
      <c r="C90" s="233" t="s">
        <v>43</v>
      </c>
      <c r="D90" s="216"/>
      <c r="E90" s="233" t="s">
        <v>37</v>
      </c>
      <c r="F90" s="216"/>
      <c r="G90" s="233" t="s">
        <v>46</v>
      </c>
      <c r="H90" s="216"/>
      <c r="I90" s="233" t="s">
        <v>99</v>
      </c>
      <c r="J90" s="216"/>
      <c r="K90" s="216"/>
      <c r="L90" s="233" t="s">
        <v>43</v>
      </c>
      <c r="M90" s="216"/>
      <c r="N90" s="216"/>
      <c r="O90" s="233"/>
      <c r="P90" s="216"/>
      <c r="Q90" s="233"/>
      <c r="R90" s="216"/>
      <c r="S90" s="234" t="s">
        <v>136</v>
      </c>
      <c r="T90" s="216"/>
      <c r="U90" s="216"/>
      <c r="V90" s="216"/>
      <c r="W90" s="216"/>
      <c r="X90" s="216"/>
      <c r="Y90" s="216"/>
      <c r="Z90" s="216"/>
      <c r="AA90" s="233" t="s">
        <v>108</v>
      </c>
      <c r="AB90" s="216"/>
      <c r="AC90" s="216"/>
      <c r="AD90" s="216"/>
      <c r="AE90" s="216"/>
      <c r="AF90" s="233" t="s">
        <v>40</v>
      </c>
      <c r="AG90" s="216"/>
      <c r="AH90" s="216"/>
      <c r="AI90" s="33" t="s">
        <v>115</v>
      </c>
      <c r="AJ90" s="235" t="s">
        <v>223</v>
      </c>
      <c r="AK90" s="216"/>
      <c r="AL90" s="216"/>
      <c r="AM90" s="216"/>
      <c r="AN90" s="216"/>
      <c r="AO90" s="216"/>
      <c r="AP90" s="34" t="s">
        <v>367</v>
      </c>
      <c r="AQ90" s="34" t="s">
        <v>218</v>
      </c>
      <c r="AR90" s="34" t="s">
        <v>218</v>
      </c>
      <c r="AS90" s="215" t="s">
        <v>368</v>
      </c>
      <c r="AT90" s="216"/>
      <c r="AU90" s="215" t="s">
        <v>368</v>
      </c>
      <c r="AV90" s="216"/>
    </row>
    <row r="91" spans="1:48" ht="15">
      <c r="A91" s="233" t="s">
        <v>35</v>
      </c>
      <c r="B91" s="216"/>
      <c r="C91" s="233" t="s">
        <v>43</v>
      </c>
      <c r="D91" s="216"/>
      <c r="E91" s="233" t="s">
        <v>37</v>
      </c>
      <c r="F91" s="216"/>
      <c r="G91" s="233" t="s">
        <v>46</v>
      </c>
      <c r="H91" s="216"/>
      <c r="I91" s="233" t="s">
        <v>99</v>
      </c>
      <c r="J91" s="216"/>
      <c r="K91" s="216"/>
      <c r="L91" s="233" t="s">
        <v>104</v>
      </c>
      <c r="M91" s="216"/>
      <c r="N91" s="216"/>
      <c r="O91" s="233"/>
      <c r="P91" s="216"/>
      <c r="Q91" s="233"/>
      <c r="R91" s="216"/>
      <c r="S91" s="234" t="s">
        <v>138</v>
      </c>
      <c r="T91" s="216"/>
      <c r="U91" s="216"/>
      <c r="V91" s="216"/>
      <c r="W91" s="216"/>
      <c r="X91" s="216"/>
      <c r="Y91" s="216"/>
      <c r="Z91" s="216"/>
      <c r="AA91" s="233" t="s">
        <v>38</v>
      </c>
      <c r="AB91" s="216"/>
      <c r="AC91" s="216"/>
      <c r="AD91" s="216"/>
      <c r="AE91" s="216"/>
      <c r="AF91" s="233" t="s">
        <v>40</v>
      </c>
      <c r="AG91" s="216"/>
      <c r="AH91" s="216"/>
      <c r="AI91" s="33" t="s">
        <v>39</v>
      </c>
      <c r="AJ91" s="235" t="s">
        <v>209</v>
      </c>
      <c r="AK91" s="216"/>
      <c r="AL91" s="216"/>
      <c r="AM91" s="216"/>
      <c r="AN91" s="216"/>
      <c r="AO91" s="216"/>
      <c r="AP91" s="34" t="s">
        <v>362</v>
      </c>
      <c r="AQ91" s="34" t="s">
        <v>218</v>
      </c>
      <c r="AR91" s="34" t="s">
        <v>218</v>
      </c>
      <c r="AS91" s="215" t="s">
        <v>363</v>
      </c>
      <c r="AT91" s="216"/>
      <c r="AU91" s="215" t="s">
        <v>363</v>
      </c>
      <c r="AV91" s="216"/>
    </row>
    <row r="92" spans="1:48" ht="15">
      <c r="A92" s="233" t="s">
        <v>35</v>
      </c>
      <c r="B92" s="216"/>
      <c r="C92" s="233" t="s">
        <v>43</v>
      </c>
      <c r="D92" s="216"/>
      <c r="E92" s="233" t="s">
        <v>37</v>
      </c>
      <c r="F92" s="216"/>
      <c r="G92" s="233" t="s">
        <v>46</v>
      </c>
      <c r="H92" s="216"/>
      <c r="I92" s="233" t="s">
        <v>99</v>
      </c>
      <c r="J92" s="216"/>
      <c r="K92" s="216"/>
      <c r="L92" s="233" t="s">
        <v>104</v>
      </c>
      <c r="M92" s="216"/>
      <c r="N92" s="216"/>
      <c r="O92" s="233"/>
      <c r="P92" s="216"/>
      <c r="Q92" s="233"/>
      <c r="R92" s="216"/>
      <c r="S92" s="234" t="s">
        <v>138</v>
      </c>
      <c r="T92" s="216"/>
      <c r="U92" s="216"/>
      <c r="V92" s="216"/>
      <c r="W92" s="216"/>
      <c r="X92" s="216"/>
      <c r="Y92" s="216"/>
      <c r="Z92" s="216"/>
      <c r="AA92" s="233" t="s">
        <v>108</v>
      </c>
      <c r="AB92" s="216"/>
      <c r="AC92" s="216"/>
      <c r="AD92" s="216"/>
      <c r="AE92" s="216"/>
      <c r="AF92" s="233" t="s">
        <v>40</v>
      </c>
      <c r="AG92" s="216"/>
      <c r="AH92" s="216"/>
      <c r="AI92" s="33" t="s">
        <v>115</v>
      </c>
      <c r="AJ92" s="235" t="s">
        <v>223</v>
      </c>
      <c r="AK92" s="216"/>
      <c r="AL92" s="216"/>
      <c r="AM92" s="216"/>
      <c r="AN92" s="216"/>
      <c r="AO92" s="216"/>
      <c r="AP92" s="34" t="s">
        <v>354</v>
      </c>
      <c r="AQ92" s="34" t="s">
        <v>365</v>
      </c>
      <c r="AR92" s="34" t="s">
        <v>365</v>
      </c>
      <c r="AS92" s="215" t="s">
        <v>365</v>
      </c>
      <c r="AT92" s="216"/>
      <c r="AU92" s="215" t="s">
        <v>365</v>
      </c>
      <c r="AV92" s="216"/>
    </row>
    <row r="93" spans="1:48" ht="15">
      <c r="A93" s="238" t="s">
        <v>35</v>
      </c>
      <c r="B93" s="216"/>
      <c r="C93" s="238" t="s">
        <v>43</v>
      </c>
      <c r="D93" s="216"/>
      <c r="E93" s="238" t="s">
        <v>37</v>
      </c>
      <c r="F93" s="216"/>
      <c r="G93" s="238" t="s">
        <v>46</v>
      </c>
      <c r="H93" s="216"/>
      <c r="I93" s="238" t="s">
        <v>104</v>
      </c>
      <c r="J93" s="216"/>
      <c r="K93" s="216"/>
      <c r="L93" s="238"/>
      <c r="M93" s="216"/>
      <c r="N93" s="216"/>
      <c r="O93" s="238"/>
      <c r="P93" s="216"/>
      <c r="Q93" s="238"/>
      <c r="R93" s="216"/>
      <c r="S93" s="239" t="s">
        <v>369</v>
      </c>
      <c r="T93" s="216"/>
      <c r="U93" s="216"/>
      <c r="V93" s="216"/>
      <c r="W93" s="216"/>
      <c r="X93" s="216"/>
      <c r="Y93" s="216"/>
      <c r="Z93" s="216"/>
      <c r="AA93" s="238" t="s">
        <v>108</v>
      </c>
      <c r="AB93" s="216"/>
      <c r="AC93" s="216"/>
      <c r="AD93" s="216"/>
      <c r="AE93" s="216"/>
      <c r="AF93" s="238" t="s">
        <v>40</v>
      </c>
      <c r="AG93" s="216"/>
      <c r="AH93" s="216"/>
      <c r="AI93" s="31" t="s">
        <v>115</v>
      </c>
      <c r="AJ93" s="236" t="s">
        <v>223</v>
      </c>
      <c r="AK93" s="216"/>
      <c r="AL93" s="216"/>
      <c r="AM93" s="216"/>
      <c r="AN93" s="216"/>
      <c r="AO93" s="216"/>
      <c r="AP93" s="32" t="s">
        <v>370</v>
      </c>
      <c r="AQ93" s="32" t="s">
        <v>371</v>
      </c>
      <c r="AR93" s="32" t="s">
        <v>372</v>
      </c>
      <c r="AS93" s="237" t="s">
        <v>372</v>
      </c>
      <c r="AT93" s="216"/>
      <c r="AU93" s="237" t="s">
        <v>372</v>
      </c>
      <c r="AV93" s="216"/>
    </row>
    <row r="94" spans="1:48" ht="15">
      <c r="A94" s="233" t="s">
        <v>35</v>
      </c>
      <c r="B94" s="216"/>
      <c r="C94" s="233" t="s">
        <v>43</v>
      </c>
      <c r="D94" s="216"/>
      <c r="E94" s="233" t="s">
        <v>37</v>
      </c>
      <c r="F94" s="216"/>
      <c r="G94" s="233" t="s">
        <v>46</v>
      </c>
      <c r="H94" s="216"/>
      <c r="I94" s="233" t="s">
        <v>104</v>
      </c>
      <c r="J94" s="216"/>
      <c r="K94" s="216"/>
      <c r="L94" s="233" t="s">
        <v>99</v>
      </c>
      <c r="M94" s="216"/>
      <c r="N94" s="216"/>
      <c r="O94" s="233"/>
      <c r="P94" s="216"/>
      <c r="Q94" s="233"/>
      <c r="R94" s="216"/>
      <c r="S94" s="248" t="s">
        <v>140</v>
      </c>
      <c r="T94" s="247"/>
      <c r="U94" s="247"/>
      <c r="V94" s="247"/>
      <c r="W94" s="247"/>
      <c r="X94" s="247"/>
      <c r="Y94" s="247"/>
      <c r="Z94" s="247"/>
      <c r="AA94" s="249" t="s">
        <v>108</v>
      </c>
      <c r="AB94" s="247"/>
      <c r="AC94" s="247"/>
      <c r="AD94" s="247"/>
      <c r="AE94" s="247"/>
      <c r="AF94" s="249" t="s">
        <v>40</v>
      </c>
      <c r="AG94" s="247"/>
      <c r="AH94" s="247"/>
      <c r="AI94" s="35" t="s">
        <v>115</v>
      </c>
      <c r="AJ94" s="250" t="s">
        <v>223</v>
      </c>
      <c r="AK94" s="247"/>
      <c r="AL94" s="247"/>
      <c r="AM94" s="247"/>
      <c r="AN94" s="247"/>
      <c r="AO94" s="247"/>
      <c r="AP94" s="36" t="s">
        <v>370</v>
      </c>
      <c r="AQ94" s="36" t="s">
        <v>371</v>
      </c>
      <c r="AR94" s="36" t="s">
        <v>372</v>
      </c>
      <c r="AS94" s="246" t="s">
        <v>372</v>
      </c>
      <c r="AT94" s="247"/>
      <c r="AU94" s="246" t="s">
        <v>372</v>
      </c>
      <c r="AV94" s="247"/>
    </row>
    <row r="95" spans="1:48" ht="15">
      <c r="A95" s="238" t="s">
        <v>35</v>
      </c>
      <c r="B95" s="216"/>
      <c r="C95" s="238" t="s">
        <v>43</v>
      </c>
      <c r="D95" s="216"/>
      <c r="E95" s="238" t="s">
        <v>37</v>
      </c>
      <c r="F95" s="216"/>
      <c r="G95" s="238" t="s">
        <v>46</v>
      </c>
      <c r="H95" s="216"/>
      <c r="I95" s="238" t="s">
        <v>114</v>
      </c>
      <c r="J95" s="216"/>
      <c r="K95" s="216"/>
      <c r="L95" s="238"/>
      <c r="M95" s="216"/>
      <c r="N95" s="216"/>
      <c r="O95" s="238"/>
      <c r="P95" s="216"/>
      <c r="Q95" s="238"/>
      <c r="R95" s="216"/>
      <c r="S95" s="239" t="s">
        <v>373</v>
      </c>
      <c r="T95" s="216"/>
      <c r="U95" s="216"/>
      <c r="V95" s="216"/>
      <c r="W95" s="216"/>
      <c r="X95" s="216"/>
      <c r="Y95" s="216"/>
      <c r="Z95" s="216"/>
      <c r="AA95" s="238" t="s">
        <v>38</v>
      </c>
      <c r="AB95" s="216"/>
      <c r="AC95" s="216"/>
      <c r="AD95" s="216"/>
      <c r="AE95" s="216"/>
      <c r="AF95" s="238" t="s">
        <v>40</v>
      </c>
      <c r="AG95" s="216"/>
      <c r="AH95" s="216"/>
      <c r="AI95" s="31" t="s">
        <v>39</v>
      </c>
      <c r="AJ95" s="236" t="s">
        <v>209</v>
      </c>
      <c r="AK95" s="216"/>
      <c r="AL95" s="216"/>
      <c r="AM95" s="216"/>
      <c r="AN95" s="216"/>
      <c r="AO95" s="216"/>
      <c r="AP95" s="32" t="s">
        <v>374</v>
      </c>
      <c r="AQ95" s="32" t="s">
        <v>218</v>
      </c>
      <c r="AR95" s="32" t="s">
        <v>218</v>
      </c>
      <c r="AS95" s="237" t="s">
        <v>218</v>
      </c>
      <c r="AT95" s="216"/>
      <c r="AU95" s="237" t="s">
        <v>218</v>
      </c>
      <c r="AV95" s="216"/>
    </row>
    <row r="96" spans="1:48" ht="15">
      <c r="A96" s="238" t="s">
        <v>35</v>
      </c>
      <c r="B96" s="216"/>
      <c r="C96" s="238" t="s">
        <v>43</v>
      </c>
      <c r="D96" s="216"/>
      <c r="E96" s="238" t="s">
        <v>37</v>
      </c>
      <c r="F96" s="216"/>
      <c r="G96" s="238" t="s">
        <v>46</v>
      </c>
      <c r="H96" s="216"/>
      <c r="I96" s="238" t="s">
        <v>114</v>
      </c>
      <c r="J96" s="216"/>
      <c r="K96" s="216"/>
      <c r="L96" s="238"/>
      <c r="M96" s="216"/>
      <c r="N96" s="216"/>
      <c r="O96" s="238"/>
      <c r="P96" s="216"/>
      <c r="Q96" s="238"/>
      <c r="R96" s="216"/>
      <c r="S96" s="239" t="s">
        <v>373</v>
      </c>
      <c r="T96" s="216"/>
      <c r="U96" s="216"/>
      <c r="V96" s="216"/>
      <c r="W96" s="216"/>
      <c r="X96" s="216"/>
      <c r="Y96" s="216"/>
      <c r="Z96" s="216"/>
      <c r="AA96" s="238" t="s">
        <v>108</v>
      </c>
      <c r="AB96" s="216"/>
      <c r="AC96" s="216"/>
      <c r="AD96" s="216"/>
      <c r="AE96" s="216"/>
      <c r="AF96" s="238" t="s">
        <v>40</v>
      </c>
      <c r="AG96" s="216"/>
      <c r="AH96" s="216"/>
      <c r="AI96" s="31" t="s">
        <v>115</v>
      </c>
      <c r="AJ96" s="236" t="s">
        <v>223</v>
      </c>
      <c r="AK96" s="216"/>
      <c r="AL96" s="216"/>
      <c r="AM96" s="216"/>
      <c r="AN96" s="216"/>
      <c r="AO96" s="216"/>
      <c r="AP96" s="32" t="s">
        <v>375</v>
      </c>
      <c r="AQ96" s="32" t="s">
        <v>376</v>
      </c>
      <c r="AR96" s="32" t="s">
        <v>377</v>
      </c>
      <c r="AS96" s="237" t="s">
        <v>377</v>
      </c>
      <c r="AT96" s="216"/>
      <c r="AU96" s="237" t="s">
        <v>377</v>
      </c>
      <c r="AV96" s="216"/>
    </row>
    <row r="97" spans="1:48" ht="15">
      <c r="A97" s="233" t="s">
        <v>35</v>
      </c>
      <c r="B97" s="216"/>
      <c r="C97" s="233" t="s">
        <v>43</v>
      </c>
      <c r="D97" s="216"/>
      <c r="E97" s="233" t="s">
        <v>37</v>
      </c>
      <c r="F97" s="216"/>
      <c r="G97" s="233" t="s">
        <v>46</v>
      </c>
      <c r="H97" s="216"/>
      <c r="I97" s="233" t="s">
        <v>114</v>
      </c>
      <c r="J97" s="216"/>
      <c r="K97" s="216"/>
      <c r="L97" s="233" t="s">
        <v>36</v>
      </c>
      <c r="M97" s="216"/>
      <c r="N97" s="216"/>
      <c r="O97" s="233"/>
      <c r="P97" s="216"/>
      <c r="Q97" s="233"/>
      <c r="R97" s="216"/>
      <c r="S97" s="248" t="s">
        <v>142</v>
      </c>
      <c r="T97" s="247"/>
      <c r="U97" s="247"/>
      <c r="V97" s="247"/>
      <c r="W97" s="247"/>
      <c r="X97" s="247"/>
      <c r="Y97" s="247"/>
      <c r="Z97" s="247"/>
      <c r="AA97" s="249" t="s">
        <v>108</v>
      </c>
      <c r="AB97" s="247"/>
      <c r="AC97" s="247"/>
      <c r="AD97" s="247"/>
      <c r="AE97" s="247"/>
      <c r="AF97" s="249" t="s">
        <v>40</v>
      </c>
      <c r="AG97" s="247"/>
      <c r="AH97" s="247"/>
      <c r="AI97" s="35" t="s">
        <v>115</v>
      </c>
      <c r="AJ97" s="250" t="s">
        <v>223</v>
      </c>
      <c r="AK97" s="247"/>
      <c r="AL97" s="247"/>
      <c r="AM97" s="247"/>
      <c r="AN97" s="247"/>
      <c r="AO97" s="247"/>
      <c r="AP97" s="36" t="s">
        <v>378</v>
      </c>
      <c r="AQ97" s="36" t="s">
        <v>218</v>
      </c>
      <c r="AR97" s="36" t="s">
        <v>379</v>
      </c>
      <c r="AS97" s="246" t="s">
        <v>379</v>
      </c>
      <c r="AT97" s="247"/>
      <c r="AU97" s="246" t="s">
        <v>379</v>
      </c>
      <c r="AV97" s="247"/>
    </row>
    <row r="98" spans="1:48" ht="15">
      <c r="A98" s="233" t="s">
        <v>35</v>
      </c>
      <c r="B98" s="216"/>
      <c r="C98" s="233" t="s">
        <v>43</v>
      </c>
      <c r="D98" s="216"/>
      <c r="E98" s="233" t="s">
        <v>37</v>
      </c>
      <c r="F98" s="216"/>
      <c r="G98" s="233" t="s">
        <v>46</v>
      </c>
      <c r="H98" s="216"/>
      <c r="I98" s="233" t="s">
        <v>114</v>
      </c>
      <c r="J98" s="216"/>
      <c r="K98" s="216"/>
      <c r="L98" s="233" t="s">
        <v>43</v>
      </c>
      <c r="M98" s="216"/>
      <c r="N98" s="216"/>
      <c r="O98" s="233"/>
      <c r="P98" s="216"/>
      <c r="Q98" s="233"/>
      <c r="R98" s="216"/>
      <c r="S98" s="248" t="s">
        <v>144</v>
      </c>
      <c r="T98" s="247"/>
      <c r="U98" s="247"/>
      <c r="V98" s="247"/>
      <c r="W98" s="247"/>
      <c r="X98" s="247"/>
      <c r="Y98" s="247"/>
      <c r="Z98" s="247"/>
      <c r="AA98" s="249" t="s">
        <v>108</v>
      </c>
      <c r="AB98" s="247"/>
      <c r="AC98" s="247"/>
      <c r="AD98" s="247"/>
      <c r="AE98" s="247"/>
      <c r="AF98" s="249" t="s">
        <v>40</v>
      </c>
      <c r="AG98" s="247"/>
      <c r="AH98" s="247"/>
      <c r="AI98" s="35" t="s">
        <v>115</v>
      </c>
      <c r="AJ98" s="250" t="s">
        <v>223</v>
      </c>
      <c r="AK98" s="247"/>
      <c r="AL98" s="247"/>
      <c r="AM98" s="247"/>
      <c r="AN98" s="247"/>
      <c r="AO98" s="247"/>
      <c r="AP98" s="36" t="s">
        <v>380</v>
      </c>
      <c r="AQ98" s="36" t="s">
        <v>218</v>
      </c>
      <c r="AR98" s="36" t="s">
        <v>381</v>
      </c>
      <c r="AS98" s="246" t="s">
        <v>381</v>
      </c>
      <c r="AT98" s="247"/>
      <c r="AU98" s="246" t="s">
        <v>381</v>
      </c>
      <c r="AV98" s="247"/>
    </row>
    <row r="99" spans="1:48" ht="15">
      <c r="A99" s="233" t="s">
        <v>35</v>
      </c>
      <c r="B99" s="216"/>
      <c r="C99" s="233" t="s">
        <v>43</v>
      </c>
      <c r="D99" s="216"/>
      <c r="E99" s="233" t="s">
        <v>37</v>
      </c>
      <c r="F99" s="216"/>
      <c r="G99" s="233" t="s">
        <v>46</v>
      </c>
      <c r="H99" s="216"/>
      <c r="I99" s="233" t="s">
        <v>114</v>
      </c>
      <c r="J99" s="216"/>
      <c r="K99" s="216"/>
      <c r="L99" s="233" t="s">
        <v>53</v>
      </c>
      <c r="M99" s="216"/>
      <c r="N99" s="216"/>
      <c r="O99" s="233"/>
      <c r="P99" s="216"/>
      <c r="Q99" s="233"/>
      <c r="R99" s="216"/>
      <c r="S99" s="248" t="s">
        <v>146</v>
      </c>
      <c r="T99" s="247"/>
      <c r="U99" s="247"/>
      <c r="V99" s="247"/>
      <c r="W99" s="247"/>
      <c r="X99" s="247"/>
      <c r="Y99" s="247"/>
      <c r="Z99" s="247"/>
      <c r="AA99" s="249" t="s">
        <v>108</v>
      </c>
      <c r="AB99" s="247"/>
      <c r="AC99" s="247"/>
      <c r="AD99" s="247"/>
      <c r="AE99" s="247"/>
      <c r="AF99" s="249" t="s">
        <v>40</v>
      </c>
      <c r="AG99" s="247"/>
      <c r="AH99" s="247"/>
      <c r="AI99" s="35" t="s">
        <v>115</v>
      </c>
      <c r="AJ99" s="250" t="s">
        <v>223</v>
      </c>
      <c r="AK99" s="247"/>
      <c r="AL99" s="247"/>
      <c r="AM99" s="247"/>
      <c r="AN99" s="247"/>
      <c r="AO99" s="247"/>
      <c r="AP99" s="36" t="s">
        <v>382</v>
      </c>
      <c r="AQ99" s="36" t="s">
        <v>218</v>
      </c>
      <c r="AR99" s="36" t="s">
        <v>383</v>
      </c>
      <c r="AS99" s="246" t="s">
        <v>383</v>
      </c>
      <c r="AT99" s="247"/>
      <c r="AU99" s="246" t="s">
        <v>383</v>
      </c>
      <c r="AV99" s="247"/>
    </row>
    <row r="100" spans="1:48" ht="15">
      <c r="A100" s="233" t="s">
        <v>35</v>
      </c>
      <c r="B100" s="216"/>
      <c r="C100" s="233" t="s">
        <v>43</v>
      </c>
      <c r="D100" s="216"/>
      <c r="E100" s="233" t="s">
        <v>37</v>
      </c>
      <c r="F100" s="216"/>
      <c r="G100" s="233" t="s">
        <v>46</v>
      </c>
      <c r="H100" s="216"/>
      <c r="I100" s="233" t="s">
        <v>114</v>
      </c>
      <c r="J100" s="216"/>
      <c r="K100" s="216"/>
      <c r="L100" s="233" t="s">
        <v>99</v>
      </c>
      <c r="M100" s="216"/>
      <c r="N100" s="216"/>
      <c r="O100" s="233"/>
      <c r="P100" s="216"/>
      <c r="Q100" s="233"/>
      <c r="R100" s="216"/>
      <c r="S100" s="248" t="s">
        <v>148</v>
      </c>
      <c r="T100" s="247"/>
      <c r="U100" s="247"/>
      <c r="V100" s="247"/>
      <c r="W100" s="247"/>
      <c r="X100" s="247"/>
      <c r="Y100" s="247"/>
      <c r="Z100" s="247"/>
      <c r="AA100" s="249" t="s">
        <v>108</v>
      </c>
      <c r="AB100" s="247"/>
      <c r="AC100" s="247"/>
      <c r="AD100" s="247"/>
      <c r="AE100" s="247"/>
      <c r="AF100" s="249" t="s">
        <v>40</v>
      </c>
      <c r="AG100" s="247"/>
      <c r="AH100" s="247"/>
      <c r="AI100" s="35" t="s">
        <v>115</v>
      </c>
      <c r="AJ100" s="250" t="s">
        <v>223</v>
      </c>
      <c r="AK100" s="247"/>
      <c r="AL100" s="247"/>
      <c r="AM100" s="247"/>
      <c r="AN100" s="247"/>
      <c r="AO100" s="247"/>
      <c r="AP100" s="36" t="s">
        <v>384</v>
      </c>
      <c r="AQ100" s="36" t="s">
        <v>218</v>
      </c>
      <c r="AR100" s="36" t="s">
        <v>218</v>
      </c>
      <c r="AS100" s="246" t="s">
        <v>218</v>
      </c>
      <c r="AT100" s="247"/>
      <c r="AU100" s="246" t="s">
        <v>218</v>
      </c>
      <c r="AV100" s="247"/>
    </row>
    <row r="101" spans="1:48" ht="15">
      <c r="A101" s="233" t="s">
        <v>35</v>
      </c>
      <c r="B101" s="216"/>
      <c r="C101" s="233" t="s">
        <v>43</v>
      </c>
      <c r="D101" s="216"/>
      <c r="E101" s="233" t="s">
        <v>37</v>
      </c>
      <c r="F101" s="216"/>
      <c r="G101" s="233" t="s">
        <v>46</v>
      </c>
      <c r="H101" s="216"/>
      <c r="I101" s="233" t="s">
        <v>114</v>
      </c>
      <c r="J101" s="216"/>
      <c r="K101" s="216"/>
      <c r="L101" s="233" t="s">
        <v>104</v>
      </c>
      <c r="M101" s="216"/>
      <c r="N101" s="216"/>
      <c r="O101" s="233"/>
      <c r="P101" s="216"/>
      <c r="Q101" s="233"/>
      <c r="R101" s="216"/>
      <c r="S101" s="234" t="s">
        <v>150</v>
      </c>
      <c r="T101" s="216"/>
      <c r="U101" s="216"/>
      <c r="V101" s="216"/>
      <c r="W101" s="216"/>
      <c r="X101" s="216"/>
      <c r="Y101" s="216"/>
      <c r="Z101" s="216"/>
      <c r="AA101" s="233" t="s">
        <v>38</v>
      </c>
      <c r="AB101" s="216"/>
      <c r="AC101" s="216"/>
      <c r="AD101" s="216"/>
      <c r="AE101" s="216"/>
      <c r="AF101" s="233" t="s">
        <v>40</v>
      </c>
      <c r="AG101" s="216"/>
      <c r="AH101" s="216"/>
      <c r="AI101" s="33" t="s">
        <v>39</v>
      </c>
      <c r="AJ101" s="235" t="s">
        <v>209</v>
      </c>
      <c r="AK101" s="216"/>
      <c r="AL101" s="216"/>
      <c r="AM101" s="216"/>
      <c r="AN101" s="216"/>
      <c r="AO101" s="216"/>
      <c r="AP101" s="34" t="s">
        <v>374</v>
      </c>
      <c r="AQ101" s="34" t="s">
        <v>218</v>
      </c>
      <c r="AR101" s="34" t="s">
        <v>218</v>
      </c>
      <c r="AS101" s="215" t="s">
        <v>218</v>
      </c>
      <c r="AT101" s="216"/>
      <c r="AU101" s="215" t="s">
        <v>218</v>
      </c>
      <c r="AV101" s="216"/>
    </row>
    <row r="102" spans="1:48" ht="15">
      <c r="A102" s="233" t="s">
        <v>35</v>
      </c>
      <c r="B102" s="216"/>
      <c r="C102" s="233" t="s">
        <v>43</v>
      </c>
      <c r="D102" s="216"/>
      <c r="E102" s="233" t="s">
        <v>37</v>
      </c>
      <c r="F102" s="216"/>
      <c r="G102" s="233" t="s">
        <v>46</v>
      </c>
      <c r="H102" s="216"/>
      <c r="I102" s="233" t="s">
        <v>114</v>
      </c>
      <c r="J102" s="216"/>
      <c r="K102" s="216"/>
      <c r="L102" s="233" t="s">
        <v>104</v>
      </c>
      <c r="M102" s="216"/>
      <c r="N102" s="216"/>
      <c r="O102" s="233"/>
      <c r="P102" s="216"/>
      <c r="Q102" s="233"/>
      <c r="R102" s="216"/>
      <c r="S102" s="234" t="s">
        <v>150</v>
      </c>
      <c r="T102" s="216"/>
      <c r="U102" s="216"/>
      <c r="V102" s="216"/>
      <c r="W102" s="216"/>
      <c r="X102" s="216"/>
      <c r="Y102" s="216"/>
      <c r="Z102" s="216"/>
      <c r="AA102" s="233" t="s">
        <v>108</v>
      </c>
      <c r="AB102" s="216"/>
      <c r="AC102" s="216"/>
      <c r="AD102" s="216"/>
      <c r="AE102" s="216"/>
      <c r="AF102" s="233" t="s">
        <v>40</v>
      </c>
      <c r="AG102" s="216"/>
      <c r="AH102" s="216"/>
      <c r="AI102" s="33" t="s">
        <v>115</v>
      </c>
      <c r="AJ102" s="235" t="s">
        <v>223</v>
      </c>
      <c r="AK102" s="216"/>
      <c r="AL102" s="216"/>
      <c r="AM102" s="216"/>
      <c r="AN102" s="216"/>
      <c r="AO102" s="216"/>
      <c r="AP102" s="34" t="s">
        <v>385</v>
      </c>
      <c r="AQ102" s="34" t="s">
        <v>376</v>
      </c>
      <c r="AR102" s="34" t="s">
        <v>386</v>
      </c>
      <c r="AS102" s="215" t="s">
        <v>386</v>
      </c>
      <c r="AT102" s="216"/>
      <c r="AU102" s="215" t="s">
        <v>386</v>
      </c>
      <c r="AV102" s="216"/>
    </row>
    <row r="103" spans="1:48" ht="15">
      <c r="A103" s="238" t="s">
        <v>35</v>
      </c>
      <c r="B103" s="216"/>
      <c r="C103" s="238" t="s">
        <v>43</v>
      </c>
      <c r="D103" s="216"/>
      <c r="E103" s="238" t="s">
        <v>37</v>
      </c>
      <c r="F103" s="216"/>
      <c r="G103" s="238" t="s">
        <v>46</v>
      </c>
      <c r="H103" s="216"/>
      <c r="I103" s="238" t="s">
        <v>79</v>
      </c>
      <c r="J103" s="216"/>
      <c r="K103" s="216"/>
      <c r="L103" s="238"/>
      <c r="M103" s="216"/>
      <c r="N103" s="216"/>
      <c r="O103" s="238"/>
      <c r="P103" s="216"/>
      <c r="Q103" s="238"/>
      <c r="R103" s="216"/>
      <c r="S103" s="239" t="s">
        <v>387</v>
      </c>
      <c r="T103" s="216"/>
      <c r="U103" s="216"/>
      <c r="V103" s="216"/>
      <c r="W103" s="216"/>
      <c r="X103" s="216"/>
      <c r="Y103" s="216"/>
      <c r="Z103" s="216"/>
      <c r="AA103" s="238" t="s">
        <v>108</v>
      </c>
      <c r="AB103" s="216"/>
      <c r="AC103" s="216"/>
      <c r="AD103" s="216"/>
      <c r="AE103" s="216"/>
      <c r="AF103" s="238" t="s">
        <v>40</v>
      </c>
      <c r="AG103" s="216"/>
      <c r="AH103" s="216"/>
      <c r="AI103" s="31" t="s">
        <v>115</v>
      </c>
      <c r="AJ103" s="236" t="s">
        <v>223</v>
      </c>
      <c r="AK103" s="216"/>
      <c r="AL103" s="216"/>
      <c r="AM103" s="216"/>
      <c r="AN103" s="216"/>
      <c r="AO103" s="216"/>
      <c r="AP103" s="32" t="s">
        <v>388</v>
      </c>
      <c r="AQ103" s="32" t="s">
        <v>389</v>
      </c>
      <c r="AR103" s="32" t="s">
        <v>390</v>
      </c>
      <c r="AS103" s="237" t="s">
        <v>391</v>
      </c>
      <c r="AT103" s="216"/>
      <c r="AU103" s="237" t="s">
        <v>391</v>
      </c>
      <c r="AV103" s="216"/>
    </row>
    <row r="104" spans="1:48" ht="15">
      <c r="A104" s="233" t="s">
        <v>35</v>
      </c>
      <c r="B104" s="216"/>
      <c r="C104" s="233" t="s">
        <v>43</v>
      </c>
      <c r="D104" s="216"/>
      <c r="E104" s="233" t="s">
        <v>37</v>
      </c>
      <c r="F104" s="216"/>
      <c r="G104" s="233" t="s">
        <v>46</v>
      </c>
      <c r="H104" s="216"/>
      <c r="I104" s="233" t="s">
        <v>79</v>
      </c>
      <c r="J104" s="216"/>
      <c r="K104" s="216"/>
      <c r="L104" s="233" t="s">
        <v>46</v>
      </c>
      <c r="M104" s="216"/>
      <c r="N104" s="216"/>
      <c r="O104" s="233"/>
      <c r="P104" s="216"/>
      <c r="Q104" s="233"/>
      <c r="R104" s="216"/>
      <c r="S104" s="234" t="s">
        <v>152</v>
      </c>
      <c r="T104" s="216"/>
      <c r="U104" s="216"/>
      <c r="V104" s="216"/>
      <c r="W104" s="216"/>
      <c r="X104" s="216"/>
      <c r="Y104" s="216"/>
      <c r="Z104" s="216"/>
      <c r="AA104" s="233" t="s">
        <v>108</v>
      </c>
      <c r="AB104" s="216"/>
      <c r="AC104" s="216"/>
      <c r="AD104" s="216"/>
      <c r="AE104" s="216"/>
      <c r="AF104" s="233" t="s">
        <v>40</v>
      </c>
      <c r="AG104" s="216"/>
      <c r="AH104" s="216"/>
      <c r="AI104" s="33" t="s">
        <v>115</v>
      </c>
      <c r="AJ104" s="235" t="s">
        <v>223</v>
      </c>
      <c r="AK104" s="216"/>
      <c r="AL104" s="216"/>
      <c r="AM104" s="216"/>
      <c r="AN104" s="216"/>
      <c r="AO104" s="216"/>
      <c r="AP104" s="34" t="s">
        <v>392</v>
      </c>
      <c r="AQ104" s="34" t="s">
        <v>218</v>
      </c>
      <c r="AR104" s="34" t="s">
        <v>392</v>
      </c>
      <c r="AS104" s="215" t="s">
        <v>218</v>
      </c>
      <c r="AT104" s="216"/>
      <c r="AU104" s="215" t="s">
        <v>218</v>
      </c>
      <c r="AV104" s="216"/>
    </row>
    <row r="105" spans="1:48" ht="15">
      <c r="A105" s="233" t="s">
        <v>35</v>
      </c>
      <c r="B105" s="216"/>
      <c r="C105" s="233" t="s">
        <v>43</v>
      </c>
      <c r="D105" s="216"/>
      <c r="E105" s="233" t="s">
        <v>37</v>
      </c>
      <c r="F105" s="216"/>
      <c r="G105" s="233" t="s">
        <v>46</v>
      </c>
      <c r="H105" s="216"/>
      <c r="I105" s="233" t="s">
        <v>79</v>
      </c>
      <c r="J105" s="216"/>
      <c r="K105" s="216"/>
      <c r="L105" s="233" t="s">
        <v>104</v>
      </c>
      <c r="M105" s="216"/>
      <c r="N105" s="216"/>
      <c r="O105" s="233"/>
      <c r="P105" s="216"/>
      <c r="Q105" s="233"/>
      <c r="R105" s="216"/>
      <c r="S105" s="234" t="s">
        <v>154</v>
      </c>
      <c r="T105" s="216"/>
      <c r="U105" s="216"/>
      <c r="V105" s="216"/>
      <c r="W105" s="216"/>
      <c r="X105" s="216"/>
      <c r="Y105" s="216"/>
      <c r="Z105" s="216"/>
      <c r="AA105" s="233" t="s">
        <v>108</v>
      </c>
      <c r="AB105" s="216"/>
      <c r="AC105" s="216"/>
      <c r="AD105" s="216"/>
      <c r="AE105" s="216"/>
      <c r="AF105" s="233" t="s">
        <v>40</v>
      </c>
      <c r="AG105" s="216"/>
      <c r="AH105" s="216"/>
      <c r="AI105" s="33" t="s">
        <v>115</v>
      </c>
      <c r="AJ105" s="235" t="s">
        <v>223</v>
      </c>
      <c r="AK105" s="216"/>
      <c r="AL105" s="216"/>
      <c r="AM105" s="216"/>
      <c r="AN105" s="216"/>
      <c r="AO105" s="216"/>
      <c r="AP105" s="34" t="s">
        <v>393</v>
      </c>
      <c r="AQ105" s="34" t="s">
        <v>218</v>
      </c>
      <c r="AR105" s="34" t="s">
        <v>393</v>
      </c>
      <c r="AS105" s="215" t="s">
        <v>218</v>
      </c>
      <c r="AT105" s="216"/>
      <c r="AU105" s="215" t="s">
        <v>218</v>
      </c>
      <c r="AV105" s="216"/>
    </row>
    <row r="106" spans="1:48" ht="15">
      <c r="A106" s="233" t="s">
        <v>35</v>
      </c>
      <c r="B106" s="216"/>
      <c r="C106" s="233" t="s">
        <v>43</v>
      </c>
      <c r="D106" s="216"/>
      <c r="E106" s="233" t="s">
        <v>37</v>
      </c>
      <c r="F106" s="216"/>
      <c r="G106" s="233" t="s">
        <v>46</v>
      </c>
      <c r="H106" s="216"/>
      <c r="I106" s="233" t="s">
        <v>79</v>
      </c>
      <c r="J106" s="216"/>
      <c r="K106" s="216"/>
      <c r="L106" s="233" t="s">
        <v>114</v>
      </c>
      <c r="M106" s="216"/>
      <c r="N106" s="216"/>
      <c r="O106" s="233"/>
      <c r="P106" s="216"/>
      <c r="Q106" s="233"/>
      <c r="R106" s="216"/>
      <c r="S106" s="234" t="s">
        <v>156</v>
      </c>
      <c r="T106" s="216"/>
      <c r="U106" s="216"/>
      <c r="V106" s="216"/>
      <c r="W106" s="216"/>
      <c r="X106" s="216"/>
      <c r="Y106" s="216"/>
      <c r="Z106" s="216"/>
      <c r="AA106" s="233" t="s">
        <v>108</v>
      </c>
      <c r="AB106" s="216"/>
      <c r="AC106" s="216"/>
      <c r="AD106" s="216"/>
      <c r="AE106" s="216"/>
      <c r="AF106" s="233" t="s">
        <v>40</v>
      </c>
      <c r="AG106" s="216"/>
      <c r="AH106" s="216"/>
      <c r="AI106" s="33" t="s">
        <v>115</v>
      </c>
      <c r="AJ106" s="235" t="s">
        <v>223</v>
      </c>
      <c r="AK106" s="216"/>
      <c r="AL106" s="216"/>
      <c r="AM106" s="216"/>
      <c r="AN106" s="216"/>
      <c r="AO106" s="216"/>
      <c r="AP106" s="34" t="s">
        <v>394</v>
      </c>
      <c r="AQ106" s="34" t="s">
        <v>395</v>
      </c>
      <c r="AR106" s="34" t="s">
        <v>396</v>
      </c>
      <c r="AS106" s="215" t="s">
        <v>218</v>
      </c>
      <c r="AT106" s="216"/>
      <c r="AU106" s="215" t="s">
        <v>218</v>
      </c>
      <c r="AV106" s="216"/>
    </row>
    <row r="107" spans="1:48" ht="15">
      <c r="A107" s="233" t="s">
        <v>35</v>
      </c>
      <c r="B107" s="216"/>
      <c r="C107" s="233" t="s">
        <v>43</v>
      </c>
      <c r="D107" s="216"/>
      <c r="E107" s="233" t="s">
        <v>37</v>
      </c>
      <c r="F107" s="216"/>
      <c r="G107" s="233" t="s">
        <v>46</v>
      </c>
      <c r="H107" s="216"/>
      <c r="I107" s="233" t="s">
        <v>79</v>
      </c>
      <c r="J107" s="216"/>
      <c r="K107" s="216"/>
      <c r="L107" s="233" t="s">
        <v>79</v>
      </c>
      <c r="M107" s="216"/>
      <c r="N107" s="216"/>
      <c r="O107" s="233"/>
      <c r="P107" s="216"/>
      <c r="Q107" s="233"/>
      <c r="R107" s="216"/>
      <c r="S107" s="234" t="s">
        <v>158</v>
      </c>
      <c r="T107" s="216"/>
      <c r="U107" s="216"/>
      <c r="V107" s="216"/>
      <c r="W107" s="216"/>
      <c r="X107" s="216"/>
      <c r="Y107" s="216"/>
      <c r="Z107" s="216"/>
      <c r="AA107" s="233" t="s">
        <v>108</v>
      </c>
      <c r="AB107" s="216"/>
      <c r="AC107" s="216"/>
      <c r="AD107" s="216"/>
      <c r="AE107" s="216"/>
      <c r="AF107" s="233" t="s">
        <v>40</v>
      </c>
      <c r="AG107" s="216"/>
      <c r="AH107" s="216"/>
      <c r="AI107" s="33" t="s">
        <v>115</v>
      </c>
      <c r="AJ107" s="235" t="s">
        <v>223</v>
      </c>
      <c r="AK107" s="216"/>
      <c r="AL107" s="216"/>
      <c r="AM107" s="216"/>
      <c r="AN107" s="216"/>
      <c r="AO107" s="216"/>
      <c r="AP107" s="34" t="s">
        <v>397</v>
      </c>
      <c r="AQ107" s="34" t="s">
        <v>218</v>
      </c>
      <c r="AR107" s="34" t="s">
        <v>397</v>
      </c>
      <c r="AS107" s="215" t="s">
        <v>218</v>
      </c>
      <c r="AT107" s="216"/>
      <c r="AU107" s="215" t="s">
        <v>218</v>
      </c>
      <c r="AV107" s="216"/>
    </row>
    <row r="108" spans="1:48" ht="15">
      <c r="A108" s="233" t="s">
        <v>35</v>
      </c>
      <c r="B108" s="216"/>
      <c r="C108" s="233" t="s">
        <v>43</v>
      </c>
      <c r="D108" s="216"/>
      <c r="E108" s="233" t="s">
        <v>37</v>
      </c>
      <c r="F108" s="216"/>
      <c r="G108" s="233" t="s">
        <v>46</v>
      </c>
      <c r="H108" s="216"/>
      <c r="I108" s="233" t="s">
        <v>79</v>
      </c>
      <c r="J108" s="216"/>
      <c r="K108" s="216"/>
      <c r="L108" s="233" t="s">
        <v>61</v>
      </c>
      <c r="M108" s="216"/>
      <c r="N108" s="216"/>
      <c r="O108" s="233"/>
      <c r="P108" s="216"/>
      <c r="Q108" s="233"/>
      <c r="R108" s="216"/>
      <c r="S108" s="234" t="s">
        <v>398</v>
      </c>
      <c r="T108" s="216"/>
      <c r="U108" s="216"/>
      <c r="V108" s="216"/>
      <c r="W108" s="216"/>
      <c r="X108" s="216"/>
      <c r="Y108" s="216"/>
      <c r="Z108" s="216"/>
      <c r="AA108" s="233" t="s">
        <v>108</v>
      </c>
      <c r="AB108" s="216"/>
      <c r="AC108" s="216"/>
      <c r="AD108" s="216"/>
      <c r="AE108" s="216"/>
      <c r="AF108" s="233" t="s">
        <v>40</v>
      </c>
      <c r="AG108" s="216"/>
      <c r="AH108" s="216"/>
      <c r="AI108" s="33" t="s">
        <v>115</v>
      </c>
      <c r="AJ108" s="235" t="s">
        <v>223</v>
      </c>
      <c r="AK108" s="216"/>
      <c r="AL108" s="216"/>
      <c r="AM108" s="216"/>
      <c r="AN108" s="216"/>
      <c r="AO108" s="216"/>
      <c r="AP108" s="34" t="s">
        <v>399</v>
      </c>
      <c r="AQ108" s="34" t="s">
        <v>400</v>
      </c>
      <c r="AR108" s="34" t="s">
        <v>401</v>
      </c>
      <c r="AS108" s="215" t="s">
        <v>391</v>
      </c>
      <c r="AT108" s="216"/>
      <c r="AU108" s="215" t="s">
        <v>391</v>
      </c>
      <c r="AV108" s="216"/>
    </row>
    <row r="109" spans="1:48" ht="15">
      <c r="A109" s="238" t="s">
        <v>35</v>
      </c>
      <c r="B109" s="216"/>
      <c r="C109" s="238" t="s">
        <v>43</v>
      </c>
      <c r="D109" s="216"/>
      <c r="E109" s="238" t="s">
        <v>37</v>
      </c>
      <c r="F109" s="216"/>
      <c r="G109" s="238" t="s">
        <v>46</v>
      </c>
      <c r="H109" s="216"/>
      <c r="I109" s="238" t="s">
        <v>39</v>
      </c>
      <c r="J109" s="216"/>
      <c r="K109" s="216"/>
      <c r="L109" s="238"/>
      <c r="M109" s="216"/>
      <c r="N109" s="216"/>
      <c r="O109" s="238"/>
      <c r="P109" s="216"/>
      <c r="Q109" s="238"/>
      <c r="R109" s="216"/>
      <c r="S109" s="239" t="s">
        <v>402</v>
      </c>
      <c r="T109" s="216"/>
      <c r="U109" s="216"/>
      <c r="V109" s="216"/>
      <c r="W109" s="216"/>
      <c r="X109" s="216"/>
      <c r="Y109" s="216"/>
      <c r="Z109" s="216"/>
      <c r="AA109" s="238" t="s">
        <v>108</v>
      </c>
      <c r="AB109" s="216"/>
      <c r="AC109" s="216"/>
      <c r="AD109" s="216"/>
      <c r="AE109" s="216"/>
      <c r="AF109" s="238" t="s">
        <v>40</v>
      </c>
      <c r="AG109" s="216"/>
      <c r="AH109" s="216"/>
      <c r="AI109" s="31" t="s">
        <v>115</v>
      </c>
      <c r="AJ109" s="236" t="s">
        <v>223</v>
      </c>
      <c r="AK109" s="216"/>
      <c r="AL109" s="216"/>
      <c r="AM109" s="216"/>
      <c r="AN109" s="216"/>
      <c r="AO109" s="216"/>
      <c r="AP109" s="32" t="s">
        <v>403</v>
      </c>
      <c r="AQ109" s="32" t="s">
        <v>218</v>
      </c>
      <c r="AR109" s="32" t="s">
        <v>218</v>
      </c>
      <c r="AS109" s="237" t="s">
        <v>404</v>
      </c>
      <c r="AT109" s="216"/>
      <c r="AU109" s="237" t="s">
        <v>404</v>
      </c>
      <c r="AV109" s="216"/>
    </row>
    <row r="110" spans="1:48" ht="15">
      <c r="A110" s="233" t="s">
        <v>35</v>
      </c>
      <c r="B110" s="216"/>
      <c r="C110" s="233" t="s">
        <v>43</v>
      </c>
      <c r="D110" s="216"/>
      <c r="E110" s="233" t="s">
        <v>37</v>
      </c>
      <c r="F110" s="216"/>
      <c r="G110" s="233" t="s">
        <v>46</v>
      </c>
      <c r="H110" s="216"/>
      <c r="I110" s="233" t="s">
        <v>39</v>
      </c>
      <c r="J110" s="216"/>
      <c r="K110" s="216"/>
      <c r="L110" s="233" t="s">
        <v>43</v>
      </c>
      <c r="M110" s="216"/>
      <c r="N110" s="216"/>
      <c r="O110" s="233"/>
      <c r="P110" s="216"/>
      <c r="Q110" s="233"/>
      <c r="R110" s="216"/>
      <c r="S110" s="234" t="s">
        <v>160</v>
      </c>
      <c r="T110" s="216"/>
      <c r="U110" s="216"/>
      <c r="V110" s="216"/>
      <c r="W110" s="216"/>
      <c r="X110" s="216"/>
      <c r="Y110" s="216"/>
      <c r="Z110" s="216"/>
      <c r="AA110" s="233" t="s">
        <v>108</v>
      </c>
      <c r="AB110" s="216"/>
      <c r="AC110" s="216"/>
      <c r="AD110" s="216"/>
      <c r="AE110" s="216"/>
      <c r="AF110" s="233" t="s">
        <v>40</v>
      </c>
      <c r="AG110" s="216"/>
      <c r="AH110" s="216"/>
      <c r="AI110" s="33" t="s">
        <v>115</v>
      </c>
      <c r="AJ110" s="235" t="s">
        <v>223</v>
      </c>
      <c r="AK110" s="216"/>
      <c r="AL110" s="216"/>
      <c r="AM110" s="216"/>
      <c r="AN110" s="216"/>
      <c r="AO110" s="216"/>
      <c r="AP110" s="34" t="s">
        <v>403</v>
      </c>
      <c r="AQ110" s="34" t="s">
        <v>218</v>
      </c>
      <c r="AR110" s="34" t="s">
        <v>218</v>
      </c>
      <c r="AS110" s="215" t="s">
        <v>404</v>
      </c>
      <c r="AT110" s="216"/>
      <c r="AU110" s="215" t="s">
        <v>404</v>
      </c>
      <c r="AV110" s="216"/>
    </row>
    <row r="111" spans="1:48" ht="15">
      <c r="A111" s="238" t="s">
        <v>35</v>
      </c>
      <c r="B111" s="216"/>
      <c r="C111" s="238" t="s">
        <v>43</v>
      </c>
      <c r="D111" s="216"/>
      <c r="E111" s="238" t="s">
        <v>37</v>
      </c>
      <c r="F111" s="216"/>
      <c r="G111" s="238" t="s">
        <v>46</v>
      </c>
      <c r="H111" s="216"/>
      <c r="I111" s="238" t="s">
        <v>162</v>
      </c>
      <c r="J111" s="216"/>
      <c r="K111" s="216"/>
      <c r="L111" s="238"/>
      <c r="M111" s="216"/>
      <c r="N111" s="216"/>
      <c r="O111" s="238"/>
      <c r="P111" s="216"/>
      <c r="Q111" s="238"/>
      <c r="R111" s="216"/>
      <c r="S111" s="239" t="s">
        <v>405</v>
      </c>
      <c r="T111" s="216"/>
      <c r="U111" s="216"/>
      <c r="V111" s="216"/>
      <c r="W111" s="216"/>
      <c r="X111" s="216"/>
      <c r="Y111" s="216"/>
      <c r="Z111" s="216"/>
      <c r="AA111" s="238" t="s">
        <v>108</v>
      </c>
      <c r="AB111" s="216"/>
      <c r="AC111" s="216"/>
      <c r="AD111" s="216"/>
      <c r="AE111" s="216"/>
      <c r="AF111" s="238" t="s">
        <v>40</v>
      </c>
      <c r="AG111" s="216"/>
      <c r="AH111" s="216"/>
      <c r="AI111" s="31" t="s">
        <v>115</v>
      </c>
      <c r="AJ111" s="236" t="s">
        <v>223</v>
      </c>
      <c r="AK111" s="216"/>
      <c r="AL111" s="216"/>
      <c r="AM111" s="216"/>
      <c r="AN111" s="216"/>
      <c r="AO111" s="216"/>
      <c r="AP111" s="32" t="s">
        <v>354</v>
      </c>
      <c r="AQ111" s="32" t="s">
        <v>218</v>
      </c>
      <c r="AR111" s="32" t="s">
        <v>218</v>
      </c>
      <c r="AS111" s="237" t="s">
        <v>218</v>
      </c>
      <c r="AT111" s="216"/>
      <c r="AU111" s="237" t="s">
        <v>218</v>
      </c>
      <c r="AV111" s="216"/>
    </row>
    <row r="112" spans="1:48" ht="15">
      <c r="A112" s="233" t="s">
        <v>35</v>
      </c>
      <c r="B112" s="216"/>
      <c r="C112" s="233" t="s">
        <v>43</v>
      </c>
      <c r="D112" s="216"/>
      <c r="E112" s="233" t="s">
        <v>37</v>
      </c>
      <c r="F112" s="216"/>
      <c r="G112" s="233" t="s">
        <v>46</v>
      </c>
      <c r="H112" s="216"/>
      <c r="I112" s="233" t="s">
        <v>162</v>
      </c>
      <c r="J112" s="216"/>
      <c r="K112" s="216"/>
      <c r="L112" s="233" t="s">
        <v>43</v>
      </c>
      <c r="M112" s="216"/>
      <c r="N112" s="216"/>
      <c r="O112" s="233"/>
      <c r="P112" s="216"/>
      <c r="Q112" s="233"/>
      <c r="R112" s="216"/>
      <c r="S112" s="234" t="s">
        <v>163</v>
      </c>
      <c r="T112" s="216"/>
      <c r="U112" s="216"/>
      <c r="V112" s="216"/>
      <c r="W112" s="216"/>
      <c r="X112" s="216"/>
      <c r="Y112" s="216"/>
      <c r="Z112" s="216"/>
      <c r="AA112" s="233" t="s">
        <v>108</v>
      </c>
      <c r="AB112" s="216"/>
      <c r="AC112" s="216"/>
      <c r="AD112" s="216"/>
      <c r="AE112" s="216"/>
      <c r="AF112" s="233" t="s">
        <v>40</v>
      </c>
      <c r="AG112" s="216"/>
      <c r="AH112" s="216"/>
      <c r="AI112" s="33" t="s">
        <v>115</v>
      </c>
      <c r="AJ112" s="235" t="s">
        <v>223</v>
      </c>
      <c r="AK112" s="216"/>
      <c r="AL112" s="216"/>
      <c r="AM112" s="216"/>
      <c r="AN112" s="216"/>
      <c r="AO112" s="216"/>
      <c r="AP112" s="34" t="s">
        <v>354</v>
      </c>
      <c r="AQ112" s="36" t="s">
        <v>218</v>
      </c>
      <c r="AR112" s="36" t="s">
        <v>218</v>
      </c>
      <c r="AS112" s="246" t="s">
        <v>218</v>
      </c>
      <c r="AT112" s="247"/>
      <c r="AU112" s="246" t="s">
        <v>218</v>
      </c>
      <c r="AV112" s="247"/>
    </row>
    <row r="113" spans="1:48" ht="15">
      <c r="A113" s="238" t="s">
        <v>35</v>
      </c>
      <c r="B113" s="216"/>
      <c r="C113" s="238" t="s">
        <v>43</v>
      </c>
      <c r="D113" s="216"/>
      <c r="E113" s="238" t="s">
        <v>37</v>
      </c>
      <c r="F113" s="216"/>
      <c r="G113" s="238" t="s">
        <v>46</v>
      </c>
      <c r="H113" s="216"/>
      <c r="I113" s="238" t="s">
        <v>115</v>
      </c>
      <c r="J113" s="216"/>
      <c r="K113" s="216"/>
      <c r="L113" s="238"/>
      <c r="M113" s="216"/>
      <c r="N113" s="216"/>
      <c r="O113" s="238"/>
      <c r="P113" s="216"/>
      <c r="Q113" s="238"/>
      <c r="R113" s="216"/>
      <c r="S113" s="239" t="s">
        <v>406</v>
      </c>
      <c r="T113" s="216"/>
      <c r="U113" s="216"/>
      <c r="V113" s="216"/>
      <c r="W113" s="216"/>
      <c r="X113" s="216"/>
      <c r="Y113" s="216"/>
      <c r="Z113" s="216"/>
      <c r="AA113" s="238" t="s">
        <v>108</v>
      </c>
      <c r="AB113" s="216"/>
      <c r="AC113" s="216"/>
      <c r="AD113" s="216"/>
      <c r="AE113" s="216"/>
      <c r="AF113" s="238" t="s">
        <v>40</v>
      </c>
      <c r="AG113" s="216"/>
      <c r="AH113" s="216"/>
      <c r="AI113" s="31" t="s">
        <v>115</v>
      </c>
      <c r="AJ113" s="236" t="s">
        <v>223</v>
      </c>
      <c r="AK113" s="216"/>
      <c r="AL113" s="216"/>
      <c r="AM113" s="216"/>
      <c r="AN113" s="216"/>
      <c r="AO113" s="216"/>
      <c r="AP113" s="32" t="s">
        <v>407</v>
      </c>
      <c r="AQ113" s="32" t="s">
        <v>408</v>
      </c>
      <c r="AR113" s="32" t="s">
        <v>218</v>
      </c>
      <c r="AS113" s="237" t="s">
        <v>218</v>
      </c>
      <c r="AT113" s="216"/>
      <c r="AU113" s="237" t="s">
        <v>218</v>
      </c>
      <c r="AV113" s="216"/>
    </row>
    <row r="114" spans="1:48" ht="15">
      <c r="A114" s="233" t="s">
        <v>35</v>
      </c>
      <c r="B114" s="216"/>
      <c r="C114" s="233" t="s">
        <v>43</v>
      </c>
      <c r="D114" s="216"/>
      <c r="E114" s="233" t="s">
        <v>37</v>
      </c>
      <c r="F114" s="216"/>
      <c r="G114" s="233" t="s">
        <v>46</v>
      </c>
      <c r="H114" s="216"/>
      <c r="I114" s="233" t="s">
        <v>115</v>
      </c>
      <c r="J114" s="216"/>
      <c r="K114" s="216"/>
      <c r="L114" s="233" t="s">
        <v>46</v>
      </c>
      <c r="M114" s="216"/>
      <c r="N114" s="216"/>
      <c r="O114" s="233"/>
      <c r="P114" s="216"/>
      <c r="Q114" s="233"/>
      <c r="R114" s="216"/>
      <c r="S114" s="234" t="s">
        <v>165</v>
      </c>
      <c r="T114" s="216"/>
      <c r="U114" s="216"/>
      <c r="V114" s="216"/>
      <c r="W114" s="216"/>
      <c r="X114" s="216"/>
      <c r="Y114" s="216"/>
      <c r="Z114" s="216"/>
      <c r="AA114" s="233" t="s">
        <v>108</v>
      </c>
      <c r="AB114" s="216"/>
      <c r="AC114" s="216"/>
      <c r="AD114" s="216"/>
      <c r="AE114" s="216"/>
      <c r="AF114" s="233" t="s">
        <v>40</v>
      </c>
      <c r="AG114" s="216"/>
      <c r="AH114" s="216"/>
      <c r="AI114" s="33" t="s">
        <v>115</v>
      </c>
      <c r="AJ114" s="235" t="s">
        <v>223</v>
      </c>
      <c r="AK114" s="216"/>
      <c r="AL114" s="216"/>
      <c r="AM114" s="216"/>
      <c r="AN114" s="216"/>
      <c r="AO114" s="216"/>
      <c r="AP114" s="34" t="s">
        <v>409</v>
      </c>
      <c r="AQ114" s="34" t="s">
        <v>410</v>
      </c>
      <c r="AR114" s="34" t="s">
        <v>218</v>
      </c>
      <c r="AS114" s="215" t="s">
        <v>218</v>
      </c>
      <c r="AT114" s="216"/>
      <c r="AU114" s="215" t="s">
        <v>218</v>
      </c>
      <c r="AV114" s="216"/>
    </row>
    <row r="115" spans="1:48" ht="15">
      <c r="A115" s="233" t="s">
        <v>35</v>
      </c>
      <c r="B115" s="216"/>
      <c r="C115" s="233" t="s">
        <v>43</v>
      </c>
      <c r="D115" s="216"/>
      <c r="E115" s="233" t="s">
        <v>37</v>
      </c>
      <c r="F115" s="216"/>
      <c r="G115" s="233" t="s">
        <v>46</v>
      </c>
      <c r="H115" s="216"/>
      <c r="I115" s="233" t="s">
        <v>115</v>
      </c>
      <c r="J115" s="216"/>
      <c r="K115" s="216"/>
      <c r="L115" s="233" t="s">
        <v>53</v>
      </c>
      <c r="M115" s="216"/>
      <c r="N115" s="216"/>
      <c r="O115" s="233"/>
      <c r="P115" s="216"/>
      <c r="Q115" s="233"/>
      <c r="R115" s="216"/>
      <c r="S115" s="234" t="s">
        <v>167</v>
      </c>
      <c r="T115" s="216"/>
      <c r="U115" s="216"/>
      <c r="V115" s="216"/>
      <c r="W115" s="216"/>
      <c r="X115" s="216"/>
      <c r="Y115" s="216"/>
      <c r="Z115" s="216"/>
      <c r="AA115" s="233" t="s">
        <v>108</v>
      </c>
      <c r="AB115" s="216"/>
      <c r="AC115" s="216"/>
      <c r="AD115" s="216"/>
      <c r="AE115" s="216"/>
      <c r="AF115" s="233" t="s">
        <v>40</v>
      </c>
      <c r="AG115" s="216"/>
      <c r="AH115" s="216"/>
      <c r="AI115" s="33" t="s">
        <v>115</v>
      </c>
      <c r="AJ115" s="235" t="s">
        <v>223</v>
      </c>
      <c r="AK115" s="216"/>
      <c r="AL115" s="216"/>
      <c r="AM115" s="216"/>
      <c r="AN115" s="216"/>
      <c r="AO115" s="216"/>
      <c r="AP115" s="34" t="s">
        <v>411</v>
      </c>
      <c r="AQ115" s="34" t="s">
        <v>412</v>
      </c>
      <c r="AR115" s="36" t="s">
        <v>218</v>
      </c>
      <c r="AS115" s="246" t="s">
        <v>218</v>
      </c>
      <c r="AT115" s="247"/>
      <c r="AU115" s="246" t="s">
        <v>218</v>
      </c>
      <c r="AV115" s="247"/>
    </row>
    <row r="116" spans="1:48" ht="15">
      <c r="A116" s="238" t="s">
        <v>35</v>
      </c>
      <c r="B116" s="216"/>
      <c r="C116" s="238" t="s">
        <v>82</v>
      </c>
      <c r="D116" s="216"/>
      <c r="E116" s="238"/>
      <c r="F116" s="216"/>
      <c r="G116" s="238"/>
      <c r="H116" s="216"/>
      <c r="I116" s="238"/>
      <c r="J116" s="216"/>
      <c r="K116" s="216"/>
      <c r="L116" s="238"/>
      <c r="M116" s="216"/>
      <c r="N116" s="216"/>
      <c r="O116" s="238"/>
      <c r="P116" s="216"/>
      <c r="Q116" s="238"/>
      <c r="R116" s="216"/>
      <c r="S116" s="239" t="s">
        <v>413</v>
      </c>
      <c r="T116" s="216"/>
      <c r="U116" s="216"/>
      <c r="V116" s="216"/>
      <c r="W116" s="216"/>
      <c r="X116" s="216"/>
      <c r="Y116" s="216"/>
      <c r="Z116" s="216"/>
      <c r="AA116" s="238" t="s">
        <v>38</v>
      </c>
      <c r="AB116" s="216"/>
      <c r="AC116" s="216"/>
      <c r="AD116" s="216"/>
      <c r="AE116" s="216"/>
      <c r="AF116" s="238" t="s">
        <v>40</v>
      </c>
      <c r="AG116" s="216"/>
      <c r="AH116" s="216"/>
      <c r="AI116" s="31" t="s">
        <v>39</v>
      </c>
      <c r="AJ116" s="236" t="s">
        <v>209</v>
      </c>
      <c r="AK116" s="216"/>
      <c r="AL116" s="216"/>
      <c r="AM116" s="216"/>
      <c r="AN116" s="216"/>
      <c r="AO116" s="216"/>
      <c r="AP116" s="32" t="s">
        <v>414</v>
      </c>
      <c r="AQ116" s="32" t="s">
        <v>218</v>
      </c>
      <c r="AR116" s="32" t="s">
        <v>415</v>
      </c>
      <c r="AS116" s="237" t="s">
        <v>416</v>
      </c>
      <c r="AT116" s="216"/>
      <c r="AU116" s="237" t="s">
        <v>416</v>
      </c>
      <c r="AV116" s="216"/>
    </row>
    <row r="117" spans="1:48" ht="15">
      <c r="A117" s="238" t="s">
        <v>35</v>
      </c>
      <c r="B117" s="216"/>
      <c r="C117" s="238" t="s">
        <v>82</v>
      </c>
      <c r="D117" s="216"/>
      <c r="E117" s="238"/>
      <c r="F117" s="216"/>
      <c r="G117" s="238"/>
      <c r="H117" s="216"/>
      <c r="I117" s="238"/>
      <c r="J117" s="216"/>
      <c r="K117" s="216"/>
      <c r="L117" s="238"/>
      <c r="M117" s="216"/>
      <c r="N117" s="216"/>
      <c r="O117" s="238"/>
      <c r="P117" s="216"/>
      <c r="Q117" s="238"/>
      <c r="R117" s="216"/>
      <c r="S117" s="239" t="s">
        <v>413</v>
      </c>
      <c r="T117" s="216"/>
      <c r="U117" s="216"/>
      <c r="V117" s="216"/>
      <c r="W117" s="216"/>
      <c r="X117" s="216"/>
      <c r="Y117" s="216"/>
      <c r="Z117" s="216"/>
      <c r="AA117" s="238" t="s">
        <v>38</v>
      </c>
      <c r="AB117" s="216"/>
      <c r="AC117" s="216"/>
      <c r="AD117" s="216"/>
      <c r="AE117" s="216"/>
      <c r="AF117" s="238" t="s">
        <v>215</v>
      </c>
      <c r="AG117" s="216"/>
      <c r="AH117" s="216"/>
      <c r="AI117" s="31" t="s">
        <v>162</v>
      </c>
      <c r="AJ117" s="236" t="s">
        <v>216</v>
      </c>
      <c r="AK117" s="216"/>
      <c r="AL117" s="216"/>
      <c r="AM117" s="216"/>
      <c r="AN117" s="216"/>
      <c r="AO117" s="216"/>
      <c r="AP117" s="32" t="s">
        <v>217</v>
      </c>
      <c r="AQ117" s="32" t="s">
        <v>218</v>
      </c>
      <c r="AR117" s="32" t="s">
        <v>218</v>
      </c>
      <c r="AS117" s="237" t="s">
        <v>218</v>
      </c>
      <c r="AT117" s="216"/>
      <c r="AU117" s="237" t="s">
        <v>218</v>
      </c>
      <c r="AV117" s="216"/>
    </row>
    <row r="118" spans="1:48" ht="15">
      <c r="A118" s="238" t="s">
        <v>35</v>
      </c>
      <c r="B118" s="216"/>
      <c r="C118" s="238" t="s">
        <v>82</v>
      </c>
      <c r="D118" s="216"/>
      <c r="E118" s="238"/>
      <c r="F118" s="216"/>
      <c r="G118" s="238"/>
      <c r="H118" s="216"/>
      <c r="I118" s="238"/>
      <c r="J118" s="216"/>
      <c r="K118" s="216"/>
      <c r="L118" s="238"/>
      <c r="M118" s="216"/>
      <c r="N118" s="216"/>
      <c r="O118" s="238"/>
      <c r="P118" s="216"/>
      <c r="Q118" s="238"/>
      <c r="R118" s="216"/>
      <c r="S118" s="239" t="s">
        <v>413</v>
      </c>
      <c r="T118" s="216"/>
      <c r="U118" s="216"/>
      <c r="V118" s="216"/>
      <c r="W118" s="216"/>
      <c r="X118" s="216"/>
      <c r="Y118" s="216"/>
      <c r="Z118" s="216"/>
      <c r="AA118" s="238" t="s">
        <v>108</v>
      </c>
      <c r="AB118" s="216"/>
      <c r="AC118" s="216"/>
      <c r="AD118" s="216"/>
      <c r="AE118" s="216"/>
      <c r="AF118" s="238" t="s">
        <v>40</v>
      </c>
      <c r="AG118" s="216"/>
      <c r="AH118" s="216"/>
      <c r="AI118" s="31" t="s">
        <v>109</v>
      </c>
      <c r="AJ118" s="236" t="s">
        <v>219</v>
      </c>
      <c r="AK118" s="216"/>
      <c r="AL118" s="216"/>
      <c r="AM118" s="216"/>
      <c r="AN118" s="216"/>
      <c r="AO118" s="216"/>
      <c r="AP118" s="32" t="s">
        <v>417</v>
      </c>
      <c r="AQ118" s="32" t="s">
        <v>218</v>
      </c>
      <c r="AR118" s="32" t="s">
        <v>218</v>
      </c>
      <c r="AS118" s="237" t="s">
        <v>218</v>
      </c>
      <c r="AT118" s="216"/>
      <c r="AU118" s="237" t="s">
        <v>218</v>
      </c>
      <c r="AV118" s="216"/>
    </row>
    <row r="119" spans="1:48" ht="15">
      <c r="A119" s="238" t="s">
        <v>35</v>
      </c>
      <c r="B119" s="216"/>
      <c r="C119" s="238" t="s">
        <v>82</v>
      </c>
      <c r="D119" s="216"/>
      <c r="E119" s="238" t="s">
        <v>43</v>
      </c>
      <c r="F119" s="216"/>
      <c r="G119" s="238"/>
      <c r="H119" s="216"/>
      <c r="I119" s="238"/>
      <c r="J119" s="216"/>
      <c r="K119" s="216"/>
      <c r="L119" s="238"/>
      <c r="M119" s="216"/>
      <c r="N119" s="216"/>
      <c r="O119" s="238"/>
      <c r="P119" s="216"/>
      <c r="Q119" s="238"/>
      <c r="R119" s="216"/>
      <c r="S119" s="239" t="s">
        <v>418</v>
      </c>
      <c r="T119" s="216"/>
      <c r="U119" s="216"/>
      <c r="V119" s="216"/>
      <c r="W119" s="216"/>
      <c r="X119" s="216"/>
      <c r="Y119" s="216"/>
      <c r="Z119" s="216"/>
      <c r="AA119" s="238" t="s">
        <v>38</v>
      </c>
      <c r="AB119" s="216"/>
      <c r="AC119" s="216"/>
      <c r="AD119" s="216"/>
      <c r="AE119" s="216"/>
      <c r="AF119" s="238" t="s">
        <v>215</v>
      </c>
      <c r="AG119" s="216"/>
      <c r="AH119" s="216"/>
      <c r="AI119" s="31" t="s">
        <v>162</v>
      </c>
      <c r="AJ119" s="236" t="s">
        <v>216</v>
      </c>
      <c r="AK119" s="216"/>
      <c r="AL119" s="216"/>
      <c r="AM119" s="216"/>
      <c r="AN119" s="216"/>
      <c r="AO119" s="216"/>
      <c r="AP119" s="32" t="s">
        <v>217</v>
      </c>
      <c r="AQ119" s="32" t="s">
        <v>218</v>
      </c>
      <c r="AR119" s="32" t="s">
        <v>218</v>
      </c>
      <c r="AS119" s="237" t="s">
        <v>218</v>
      </c>
      <c r="AT119" s="216"/>
      <c r="AU119" s="237" t="s">
        <v>218</v>
      </c>
      <c r="AV119" s="216"/>
    </row>
    <row r="120" spans="1:48" ht="15">
      <c r="A120" s="238" t="s">
        <v>35</v>
      </c>
      <c r="B120" s="216"/>
      <c r="C120" s="238" t="s">
        <v>82</v>
      </c>
      <c r="D120" s="216"/>
      <c r="E120" s="238" t="s">
        <v>43</v>
      </c>
      <c r="F120" s="216"/>
      <c r="G120" s="238" t="s">
        <v>36</v>
      </c>
      <c r="H120" s="216"/>
      <c r="I120" s="238"/>
      <c r="J120" s="216"/>
      <c r="K120" s="216"/>
      <c r="L120" s="238"/>
      <c r="M120" s="216"/>
      <c r="N120" s="216"/>
      <c r="O120" s="238"/>
      <c r="P120" s="216"/>
      <c r="Q120" s="238"/>
      <c r="R120" s="216"/>
      <c r="S120" s="239" t="s">
        <v>419</v>
      </c>
      <c r="T120" s="216"/>
      <c r="U120" s="216"/>
      <c r="V120" s="216"/>
      <c r="W120" s="216"/>
      <c r="X120" s="216"/>
      <c r="Y120" s="216"/>
      <c r="Z120" s="216"/>
      <c r="AA120" s="238" t="s">
        <v>38</v>
      </c>
      <c r="AB120" s="216"/>
      <c r="AC120" s="216"/>
      <c r="AD120" s="216"/>
      <c r="AE120" s="216"/>
      <c r="AF120" s="238" t="s">
        <v>215</v>
      </c>
      <c r="AG120" s="216"/>
      <c r="AH120" s="216"/>
      <c r="AI120" s="31" t="s">
        <v>162</v>
      </c>
      <c r="AJ120" s="236" t="s">
        <v>216</v>
      </c>
      <c r="AK120" s="216"/>
      <c r="AL120" s="216"/>
      <c r="AM120" s="216"/>
      <c r="AN120" s="216"/>
      <c r="AO120" s="216"/>
      <c r="AP120" s="32" t="s">
        <v>217</v>
      </c>
      <c r="AQ120" s="32" t="s">
        <v>218</v>
      </c>
      <c r="AR120" s="32" t="s">
        <v>218</v>
      </c>
      <c r="AS120" s="237" t="s">
        <v>218</v>
      </c>
      <c r="AT120" s="216"/>
      <c r="AU120" s="237" t="s">
        <v>218</v>
      </c>
      <c r="AV120" s="216"/>
    </row>
    <row r="121" spans="1:48" ht="15">
      <c r="A121" s="233" t="s">
        <v>35</v>
      </c>
      <c r="B121" s="216"/>
      <c r="C121" s="233" t="s">
        <v>82</v>
      </c>
      <c r="D121" s="216"/>
      <c r="E121" s="233" t="s">
        <v>43</v>
      </c>
      <c r="F121" s="216"/>
      <c r="G121" s="233" t="s">
        <v>36</v>
      </c>
      <c r="H121" s="216"/>
      <c r="I121" s="233" t="s">
        <v>36</v>
      </c>
      <c r="J121" s="216"/>
      <c r="K121" s="216"/>
      <c r="L121" s="233"/>
      <c r="M121" s="216"/>
      <c r="N121" s="216"/>
      <c r="O121" s="233"/>
      <c r="P121" s="216"/>
      <c r="Q121" s="233"/>
      <c r="R121" s="216"/>
      <c r="S121" s="234" t="s">
        <v>420</v>
      </c>
      <c r="T121" s="216"/>
      <c r="U121" s="216"/>
      <c r="V121" s="216"/>
      <c r="W121" s="216"/>
      <c r="X121" s="216"/>
      <c r="Y121" s="216"/>
      <c r="Z121" s="216"/>
      <c r="AA121" s="233" t="s">
        <v>38</v>
      </c>
      <c r="AB121" s="216"/>
      <c r="AC121" s="216"/>
      <c r="AD121" s="216"/>
      <c r="AE121" s="216"/>
      <c r="AF121" s="233" t="s">
        <v>215</v>
      </c>
      <c r="AG121" s="216"/>
      <c r="AH121" s="216"/>
      <c r="AI121" s="33" t="s">
        <v>162</v>
      </c>
      <c r="AJ121" s="235" t="s">
        <v>216</v>
      </c>
      <c r="AK121" s="216"/>
      <c r="AL121" s="216"/>
      <c r="AM121" s="216"/>
      <c r="AN121" s="216"/>
      <c r="AO121" s="216"/>
      <c r="AP121" s="34" t="s">
        <v>217</v>
      </c>
      <c r="AQ121" s="34" t="s">
        <v>218</v>
      </c>
      <c r="AR121" s="34" t="s">
        <v>218</v>
      </c>
      <c r="AS121" s="215" t="s">
        <v>218</v>
      </c>
      <c r="AT121" s="216"/>
      <c r="AU121" s="215" t="s">
        <v>218</v>
      </c>
      <c r="AV121" s="216"/>
    </row>
    <row r="122" spans="1:48" ht="15">
      <c r="A122" s="238" t="s">
        <v>35</v>
      </c>
      <c r="B122" s="216"/>
      <c r="C122" s="238" t="s">
        <v>82</v>
      </c>
      <c r="D122" s="216"/>
      <c r="E122" s="238" t="s">
        <v>53</v>
      </c>
      <c r="F122" s="216"/>
      <c r="G122" s="238"/>
      <c r="H122" s="216"/>
      <c r="I122" s="238"/>
      <c r="J122" s="216"/>
      <c r="K122" s="216"/>
      <c r="L122" s="238"/>
      <c r="M122" s="216"/>
      <c r="N122" s="216"/>
      <c r="O122" s="238"/>
      <c r="P122" s="216"/>
      <c r="Q122" s="238"/>
      <c r="R122" s="216"/>
      <c r="S122" s="239" t="s">
        <v>421</v>
      </c>
      <c r="T122" s="216"/>
      <c r="U122" s="216"/>
      <c r="V122" s="216"/>
      <c r="W122" s="216"/>
      <c r="X122" s="216"/>
      <c r="Y122" s="216"/>
      <c r="Z122" s="216"/>
      <c r="AA122" s="238" t="s">
        <v>38</v>
      </c>
      <c r="AB122" s="216"/>
      <c r="AC122" s="216"/>
      <c r="AD122" s="216"/>
      <c r="AE122" s="216"/>
      <c r="AF122" s="238" t="s">
        <v>40</v>
      </c>
      <c r="AG122" s="216"/>
      <c r="AH122" s="216"/>
      <c r="AI122" s="31" t="s">
        <v>39</v>
      </c>
      <c r="AJ122" s="236" t="s">
        <v>209</v>
      </c>
      <c r="AK122" s="216"/>
      <c r="AL122" s="216"/>
      <c r="AM122" s="216"/>
      <c r="AN122" s="216"/>
      <c r="AO122" s="216"/>
      <c r="AP122" s="32" t="s">
        <v>422</v>
      </c>
      <c r="AQ122" s="32" t="s">
        <v>218</v>
      </c>
      <c r="AR122" s="32" t="s">
        <v>218</v>
      </c>
      <c r="AS122" s="237" t="s">
        <v>218</v>
      </c>
      <c r="AT122" s="216"/>
      <c r="AU122" s="237" t="s">
        <v>218</v>
      </c>
      <c r="AV122" s="216"/>
    </row>
    <row r="123" spans="1:48" ht="15">
      <c r="A123" s="238" t="s">
        <v>35</v>
      </c>
      <c r="B123" s="216"/>
      <c r="C123" s="238" t="s">
        <v>82</v>
      </c>
      <c r="D123" s="216"/>
      <c r="E123" s="238" t="s">
        <v>53</v>
      </c>
      <c r="F123" s="216"/>
      <c r="G123" s="238" t="s">
        <v>36</v>
      </c>
      <c r="H123" s="216"/>
      <c r="I123" s="238"/>
      <c r="J123" s="216"/>
      <c r="K123" s="216"/>
      <c r="L123" s="238"/>
      <c r="M123" s="216"/>
      <c r="N123" s="216"/>
      <c r="O123" s="238"/>
      <c r="P123" s="216"/>
      <c r="Q123" s="238"/>
      <c r="R123" s="216"/>
      <c r="S123" s="239" t="s">
        <v>423</v>
      </c>
      <c r="T123" s="216"/>
      <c r="U123" s="216"/>
      <c r="V123" s="216"/>
      <c r="W123" s="216"/>
      <c r="X123" s="216"/>
      <c r="Y123" s="216"/>
      <c r="Z123" s="216"/>
      <c r="AA123" s="238" t="s">
        <v>38</v>
      </c>
      <c r="AB123" s="216"/>
      <c r="AC123" s="216"/>
      <c r="AD123" s="216"/>
      <c r="AE123" s="216"/>
      <c r="AF123" s="238" t="s">
        <v>40</v>
      </c>
      <c r="AG123" s="216"/>
      <c r="AH123" s="216"/>
      <c r="AI123" s="31" t="s">
        <v>39</v>
      </c>
      <c r="AJ123" s="236" t="s">
        <v>209</v>
      </c>
      <c r="AK123" s="216"/>
      <c r="AL123" s="216"/>
      <c r="AM123" s="216"/>
      <c r="AN123" s="216"/>
      <c r="AO123" s="216"/>
      <c r="AP123" s="32" t="s">
        <v>422</v>
      </c>
      <c r="AQ123" s="32" t="s">
        <v>218</v>
      </c>
      <c r="AR123" s="32" t="s">
        <v>218</v>
      </c>
      <c r="AS123" s="237" t="s">
        <v>218</v>
      </c>
      <c r="AT123" s="216"/>
      <c r="AU123" s="237" t="s">
        <v>218</v>
      </c>
      <c r="AV123" s="216"/>
    </row>
    <row r="124" spans="1:48" ht="15">
      <c r="A124" s="238" t="s">
        <v>35</v>
      </c>
      <c r="B124" s="216"/>
      <c r="C124" s="238" t="s">
        <v>82</v>
      </c>
      <c r="D124" s="216"/>
      <c r="E124" s="238" t="s">
        <v>53</v>
      </c>
      <c r="F124" s="216"/>
      <c r="G124" s="238" t="s">
        <v>36</v>
      </c>
      <c r="H124" s="216"/>
      <c r="I124" s="238" t="s">
        <v>36</v>
      </c>
      <c r="J124" s="216"/>
      <c r="K124" s="216"/>
      <c r="L124" s="238"/>
      <c r="M124" s="216"/>
      <c r="N124" s="216"/>
      <c r="O124" s="238"/>
      <c r="P124" s="216"/>
      <c r="Q124" s="238"/>
      <c r="R124" s="216"/>
      <c r="S124" s="239" t="s">
        <v>424</v>
      </c>
      <c r="T124" s="216"/>
      <c r="U124" s="216"/>
      <c r="V124" s="216"/>
      <c r="W124" s="216"/>
      <c r="X124" s="216"/>
      <c r="Y124" s="216"/>
      <c r="Z124" s="216"/>
      <c r="AA124" s="238" t="s">
        <v>38</v>
      </c>
      <c r="AB124" s="216"/>
      <c r="AC124" s="216"/>
      <c r="AD124" s="216"/>
      <c r="AE124" s="216"/>
      <c r="AF124" s="238" t="s">
        <v>40</v>
      </c>
      <c r="AG124" s="216"/>
      <c r="AH124" s="216"/>
      <c r="AI124" s="31" t="s">
        <v>39</v>
      </c>
      <c r="AJ124" s="236" t="s">
        <v>209</v>
      </c>
      <c r="AK124" s="216"/>
      <c r="AL124" s="216"/>
      <c r="AM124" s="216"/>
      <c r="AN124" s="216"/>
      <c r="AO124" s="216"/>
      <c r="AP124" s="32" t="s">
        <v>422</v>
      </c>
      <c r="AQ124" s="32" t="s">
        <v>218</v>
      </c>
      <c r="AR124" s="32" t="s">
        <v>218</v>
      </c>
      <c r="AS124" s="237" t="s">
        <v>218</v>
      </c>
      <c r="AT124" s="216"/>
      <c r="AU124" s="237" t="s">
        <v>218</v>
      </c>
      <c r="AV124" s="216"/>
    </row>
    <row r="125" spans="1:48" ht="15">
      <c r="A125" s="238" t="s">
        <v>35</v>
      </c>
      <c r="B125" s="216"/>
      <c r="C125" s="238" t="s">
        <v>82</v>
      </c>
      <c r="D125" s="216"/>
      <c r="E125" s="238" t="s">
        <v>53</v>
      </c>
      <c r="F125" s="216"/>
      <c r="G125" s="238" t="s">
        <v>36</v>
      </c>
      <c r="H125" s="216"/>
      <c r="I125" s="238" t="s">
        <v>36</v>
      </c>
      <c r="J125" s="216"/>
      <c r="K125" s="216"/>
      <c r="L125" s="238" t="s">
        <v>37</v>
      </c>
      <c r="M125" s="216"/>
      <c r="N125" s="216"/>
      <c r="O125" s="238"/>
      <c r="P125" s="216"/>
      <c r="Q125" s="238"/>
      <c r="R125" s="216"/>
      <c r="S125" s="239" t="s">
        <v>424</v>
      </c>
      <c r="T125" s="216"/>
      <c r="U125" s="216"/>
      <c r="V125" s="216"/>
      <c r="W125" s="216"/>
      <c r="X125" s="216"/>
      <c r="Y125" s="216"/>
      <c r="Z125" s="216"/>
      <c r="AA125" s="238" t="s">
        <v>38</v>
      </c>
      <c r="AB125" s="216"/>
      <c r="AC125" s="216"/>
      <c r="AD125" s="216"/>
      <c r="AE125" s="216"/>
      <c r="AF125" s="238" t="s">
        <v>40</v>
      </c>
      <c r="AG125" s="216"/>
      <c r="AH125" s="216"/>
      <c r="AI125" s="31" t="s">
        <v>39</v>
      </c>
      <c r="AJ125" s="236" t="s">
        <v>209</v>
      </c>
      <c r="AK125" s="216"/>
      <c r="AL125" s="216"/>
      <c r="AM125" s="216"/>
      <c r="AN125" s="216"/>
      <c r="AO125" s="216"/>
      <c r="AP125" s="32" t="s">
        <v>422</v>
      </c>
      <c r="AQ125" s="32" t="s">
        <v>218</v>
      </c>
      <c r="AR125" s="32" t="s">
        <v>218</v>
      </c>
      <c r="AS125" s="237" t="s">
        <v>218</v>
      </c>
      <c r="AT125" s="216"/>
      <c r="AU125" s="237" t="s">
        <v>218</v>
      </c>
      <c r="AV125" s="216"/>
    </row>
    <row r="126" spans="1:48" ht="15">
      <c r="A126" s="233" t="s">
        <v>35</v>
      </c>
      <c r="B126" s="216"/>
      <c r="C126" s="233" t="s">
        <v>82</v>
      </c>
      <c r="D126" s="216"/>
      <c r="E126" s="233" t="s">
        <v>53</v>
      </c>
      <c r="F126" s="216"/>
      <c r="G126" s="233" t="s">
        <v>36</v>
      </c>
      <c r="H126" s="216"/>
      <c r="I126" s="233" t="s">
        <v>36</v>
      </c>
      <c r="J126" s="216"/>
      <c r="K126" s="216"/>
      <c r="L126" s="233" t="s">
        <v>37</v>
      </c>
      <c r="M126" s="216"/>
      <c r="N126" s="216"/>
      <c r="O126" s="233" t="s">
        <v>43</v>
      </c>
      <c r="P126" s="216"/>
      <c r="Q126" s="233"/>
      <c r="R126" s="216"/>
      <c r="S126" s="234" t="s">
        <v>169</v>
      </c>
      <c r="T126" s="216"/>
      <c r="U126" s="216"/>
      <c r="V126" s="216"/>
      <c r="W126" s="216"/>
      <c r="X126" s="216"/>
      <c r="Y126" s="216"/>
      <c r="Z126" s="216"/>
      <c r="AA126" s="233" t="s">
        <v>38</v>
      </c>
      <c r="AB126" s="216"/>
      <c r="AC126" s="216"/>
      <c r="AD126" s="216"/>
      <c r="AE126" s="216"/>
      <c r="AF126" s="233" t="s">
        <v>40</v>
      </c>
      <c r="AG126" s="216"/>
      <c r="AH126" s="216"/>
      <c r="AI126" s="33" t="s">
        <v>39</v>
      </c>
      <c r="AJ126" s="235" t="s">
        <v>209</v>
      </c>
      <c r="AK126" s="216"/>
      <c r="AL126" s="216"/>
      <c r="AM126" s="216"/>
      <c r="AN126" s="216"/>
      <c r="AO126" s="216"/>
      <c r="AP126" s="34" t="s">
        <v>422</v>
      </c>
      <c r="AQ126" s="34" t="s">
        <v>218</v>
      </c>
      <c r="AR126" s="34" t="s">
        <v>218</v>
      </c>
      <c r="AS126" s="215" t="s">
        <v>218</v>
      </c>
      <c r="AT126" s="216"/>
      <c r="AU126" s="215" t="s">
        <v>218</v>
      </c>
      <c r="AV126" s="216"/>
    </row>
    <row r="127" spans="1:48" ht="15">
      <c r="A127" s="238" t="s">
        <v>35</v>
      </c>
      <c r="B127" s="216"/>
      <c r="C127" s="238" t="s">
        <v>82</v>
      </c>
      <c r="D127" s="216"/>
      <c r="E127" s="238" t="s">
        <v>99</v>
      </c>
      <c r="F127" s="216"/>
      <c r="G127" s="238"/>
      <c r="H127" s="216"/>
      <c r="I127" s="238"/>
      <c r="J127" s="216"/>
      <c r="K127" s="216"/>
      <c r="L127" s="238"/>
      <c r="M127" s="216"/>
      <c r="N127" s="216"/>
      <c r="O127" s="238"/>
      <c r="P127" s="216"/>
      <c r="Q127" s="238"/>
      <c r="R127" s="216"/>
      <c r="S127" s="239" t="s">
        <v>425</v>
      </c>
      <c r="T127" s="216"/>
      <c r="U127" s="216"/>
      <c r="V127" s="216"/>
      <c r="W127" s="216"/>
      <c r="X127" s="216"/>
      <c r="Y127" s="216"/>
      <c r="Z127" s="216"/>
      <c r="AA127" s="238" t="s">
        <v>38</v>
      </c>
      <c r="AB127" s="216"/>
      <c r="AC127" s="216"/>
      <c r="AD127" s="216"/>
      <c r="AE127" s="216"/>
      <c r="AF127" s="238" t="s">
        <v>40</v>
      </c>
      <c r="AG127" s="216"/>
      <c r="AH127" s="216"/>
      <c r="AI127" s="31" t="s">
        <v>39</v>
      </c>
      <c r="AJ127" s="236" t="s">
        <v>209</v>
      </c>
      <c r="AK127" s="216"/>
      <c r="AL127" s="216"/>
      <c r="AM127" s="216"/>
      <c r="AN127" s="216"/>
      <c r="AO127" s="216"/>
      <c r="AP127" s="32" t="s">
        <v>426</v>
      </c>
      <c r="AQ127" s="32" t="s">
        <v>218</v>
      </c>
      <c r="AR127" s="32" t="s">
        <v>415</v>
      </c>
      <c r="AS127" s="237" t="s">
        <v>416</v>
      </c>
      <c r="AT127" s="216"/>
      <c r="AU127" s="237" t="s">
        <v>416</v>
      </c>
      <c r="AV127" s="216"/>
    </row>
    <row r="128" spans="1:48" ht="15">
      <c r="A128" s="238" t="s">
        <v>35</v>
      </c>
      <c r="B128" s="216"/>
      <c r="C128" s="238" t="s">
        <v>82</v>
      </c>
      <c r="D128" s="216"/>
      <c r="E128" s="238" t="s">
        <v>99</v>
      </c>
      <c r="F128" s="216"/>
      <c r="G128" s="238"/>
      <c r="H128" s="216"/>
      <c r="I128" s="238"/>
      <c r="J128" s="216"/>
      <c r="K128" s="216"/>
      <c r="L128" s="238"/>
      <c r="M128" s="216"/>
      <c r="N128" s="216"/>
      <c r="O128" s="238"/>
      <c r="P128" s="216"/>
      <c r="Q128" s="238"/>
      <c r="R128" s="216"/>
      <c r="S128" s="239" t="s">
        <v>425</v>
      </c>
      <c r="T128" s="216"/>
      <c r="U128" s="216"/>
      <c r="V128" s="216"/>
      <c r="W128" s="216"/>
      <c r="X128" s="216"/>
      <c r="Y128" s="216"/>
      <c r="Z128" s="216"/>
      <c r="AA128" s="238" t="s">
        <v>108</v>
      </c>
      <c r="AB128" s="216"/>
      <c r="AC128" s="216"/>
      <c r="AD128" s="216"/>
      <c r="AE128" s="216"/>
      <c r="AF128" s="238" t="s">
        <v>40</v>
      </c>
      <c r="AG128" s="216"/>
      <c r="AH128" s="216"/>
      <c r="AI128" s="31" t="s">
        <v>109</v>
      </c>
      <c r="AJ128" s="236" t="s">
        <v>219</v>
      </c>
      <c r="AK128" s="216"/>
      <c r="AL128" s="216"/>
      <c r="AM128" s="216"/>
      <c r="AN128" s="216"/>
      <c r="AO128" s="216"/>
      <c r="AP128" s="32" t="s">
        <v>417</v>
      </c>
      <c r="AQ128" s="32" t="s">
        <v>218</v>
      </c>
      <c r="AR128" s="32" t="s">
        <v>218</v>
      </c>
      <c r="AS128" s="237" t="s">
        <v>218</v>
      </c>
      <c r="AT128" s="216"/>
      <c r="AU128" s="237" t="s">
        <v>218</v>
      </c>
      <c r="AV128" s="216"/>
    </row>
    <row r="129" spans="1:48" ht="15">
      <c r="A129" s="238" t="s">
        <v>35</v>
      </c>
      <c r="B129" s="216"/>
      <c r="C129" s="238" t="s">
        <v>82</v>
      </c>
      <c r="D129" s="216"/>
      <c r="E129" s="238" t="s">
        <v>99</v>
      </c>
      <c r="F129" s="216"/>
      <c r="G129" s="238" t="s">
        <v>36</v>
      </c>
      <c r="H129" s="216"/>
      <c r="I129" s="238"/>
      <c r="J129" s="216"/>
      <c r="K129" s="216"/>
      <c r="L129" s="238"/>
      <c r="M129" s="216"/>
      <c r="N129" s="216"/>
      <c r="O129" s="238"/>
      <c r="P129" s="216"/>
      <c r="Q129" s="238"/>
      <c r="R129" s="216"/>
      <c r="S129" s="239" t="s">
        <v>427</v>
      </c>
      <c r="T129" s="216"/>
      <c r="U129" s="216"/>
      <c r="V129" s="216"/>
      <c r="W129" s="216"/>
      <c r="X129" s="216"/>
      <c r="Y129" s="216"/>
      <c r="Z129" s="216"/>
      <c r="AA129" s="238" t="s">
        <v>38</v>
      </c>
      <c r="AB129" s="216"/>
      <c r="AC129" s="216"/>
      <c r="AD129" s="216"/>
      <c r="AE129" s="216"/>
      <c r="AF129" s="238" t="s">
        <v>40</v>
      </c>
      <c r="AG129" s="216"/>
      <c r="AH129" s="216"/>
      <c r="AI129" s="31" t="s">
        <v>39</v>
      </c>
      <c r="AJ129" s="236" t="s">
        <v>209</v>
      </c>
      <c r="AK129" s="216"/>
      <c r="AL129" s="216"/>
      <c r="AM129" s="216"/>
      <c r="AN129" s="216"/>
      <c r="AO129" s="216"/>
      <c r="AP129" s="32" t="s">
        <v>426</v>
      </c>
      <c r="AQ129" s="32" t="s">
        <v>218</v>
      </c>
      <c r="AR129" s="32" t="s">
        <v>415</v>
      </c>
      <c r="AS129" s="237" t="s">
        <v>416</v>
      </c>
      <c r="AT129" s="216"/>
      <c r="AU129" s="237" t="s">
        <v>416</v>
      </c>
      <c r="AV129" s="216"/>
    </row>
    <row r="130" spans="1:48" ht="15">
      <c r="A130" s="238" t="s">
        <v>35</v>
      </c>
      <c r="B130" s="216"/>
      <c r="C130" s="238" t="s">
        <v>82</v>
      </c>
      <c r="D130" s="216"/>
      <c r="E130" s="238" t="s">
        <v>99</v>
      </c>
      <c r="F130" s="216"/>
      <c r="G130" s="238" t="s">
        <v>36</v>
      </c>
      <c r="H130" s="216"/>
      <c r="I130" s="238"/>
      <c r="J130" s="216"/>
      <c r="K130" s="216"/>
      <c r="L130" s="238"/>
      <c r="M130" s="216"/>
      <c r="N130" s="216"/>
      <c r="O130" s="238"/>
      <c r="P130" s="216"/>
      <c r="Q130" s="238"/>
      <c r="R130" s="216"/>
      <c r="S130" s="239" t="s">
        <v>427</v>
      </c>
      <c r="T130" s="216"/>
      <c r="U130" s="216"/>
      <c r="V130" s="216"/>
      <c r="W130" s="216"/>
      <c r="X130" s="216"/>
      <c r="Y130" s="216"/>
      <c r="Z130" s="216"/>
      <c r="AA130" s="238" t="s">
        <v>108</v>
      </c>
      <c r="AB130" s="216"/>
      <c r="AC130" s="216"/>
      <c r="AD130" s="216"/>
      <c r="AE130" s="216"/>
      <c r="AF130" s="238" t="s">
        <v>40</v>
      </c>
      <c r="AG130" s="216"/>
      <c r="AH130" s="216"/>
      <c r="AI130" s="31" t="s">
        <v>109</v>
      </c>
      <c r="AJ130" s="236" t="s">
        <v>219</v>
      </c>
      <c r="AK130" s="216"/>
      <c r="AL130" s="216"/>
      <c r="AM130" s="216"/>
      <c r="AN130" s="216"/>
      <c r="AO130" s="216"/>
      <c r="AP130" s="32" t="s">
        <v>417</v>
      </c>
      <c r="AQ130" s="32" t="s">
        <v>218</v>
      </c>
      <c r="AR130" s="32" t="s">
        <v>218</v>
      </c>
      <c r="AS130" s="237" t="s">
        <v>218</v>
      </c>
      <c r="AT130" s="216"/>
      <c r="AU130" s="237" t="s">
        <v>218</v>
      </c>
      <c r="AV130" s="216"/>
    </row>
    <row r="131" spans="1:48" ht="15">
      <c r="A131" s="238" t="s">
        <v>35</v>
      </c>
      <c r="B131" s="216"/>
      <c r="C131" s="238" t="s">
        <v>82</v>
      </c>
      <c r="D131" s="216"/>
      <c r="E131" s="238" t="s">
        <v>99</v>
      </c>
      <c r="F131" s="216"/>
      <c r="G131" s="238" t="s">
        <v>36</v>
      </c>
      <c r="H131" s="216"/>
      <c r="I131" s="238" t="s">
        <v>36</v>
      </c>
      <c r="J131" s="216"/>
      <c r="K131" s="216"/>
      <c r="L131" s="238"/>
      <c r="M131" s="216"/>
      <c r="N131" s="216"/>
      <c r="O131" s="238"/>
      <c r="P131" s="216"/>
      <c r="Q131" s="238"/>
      <c r="R131" s="216"/>
      <c r="S131" s="239" t="s">
        <v>427</v>
      </c>
      <c r="T131" s="216"/>
      <c r="U131" s="216"/>
      <c r="V131" s="216"/>
      <c r="W131" s="216"/>
      <c r="X131" s="216"/>
      <c r="Y131" s="216"/>
      <c r="Z131" s="216"/>
      <c r="AA131" s="238" t="s">
        <v>38</v>
      </c>
      <c r="AB131" s="216"/>
      <c r="AC131" s="216"/>
      <c r="AD131" s="216"/>
      <c r="AE131" s="216"/>
      <c r="AF131" s="238" t="s">
        <v>40</v>
      </c>
      <c r="AG131" s="216"/>
      <c r="AH131" s="216"/>
      <c r="AI131" s="31" t="s">
        <v>39</v>
      </c>
      <c r="AJ131" s="236" t="s">
        <v>209</v>
      </c>
      <c r="AK131" s="216"/>
      <c r="AL131" s="216"/>
      <c r="AM131" s="216"/>
      <c r="AN131" s="216"/>
      <c r="AO131" s="216"/>
      <c r="AP131" s="32" t="s">
        <v>426</v>
      </c>
      <c r="AQ131" s="32" t="s">
        <v>218</v>
      </c>
      <c r="AR131" s="32" t="s">
        <v>415</v>
      </c>
      <c r="AS131" s="237" t="s">
        <v>416</v>
      </c>
      <c r="AT131" s="216"/>
      <c r="AU131" s="237" t="s">
        <v>416</v>
      </c>
      <c r="AV131" s="216"/>
    </row>
    <row r="132" spans="1:48" ht="15">
      <c r="A132" s="238" t="s">
        <v>35</v>
      </c>
      <c r="B132" s="216"/>
      <c r="C132" s="238" t="s">
        <v>82</v>
      </c>
      <c r="D132" s="216"/>
      <c r="E132" s="238" t="s">
        <v>99</v>
      </c>
      <c r="F132" s="216"/>
      <c r="G132" s="238" t="s">
        <v>36</v>
      </c>
      <c r="H132" s="216"/>
      <c r="I132" s="238" t="s">
        <v>36</v>
      </c>
      <c r="J132" s="216"/>
      <c r="K132" s="216"/>
      <c r="L132" s="238"/>
      <c r="M132" s="216"/>
      <c r="N132" s="216"/>
      <c r="O132" s="238"/>
      <c r="P132" s="216"/>
      <c r="Q132" s="238"/>
      <c r="R132" s="216"/>
      <c r="S132" s="239" t="s">
        <v>427</v>
      </c>
      <c r="T132" s="216"/>
      <c r="U132" s="216"/>
      <c r="V132" s="216"/>
      <c r="W132" s="216"/>
      <c r="X132" s="216"/>
      <c r="Y132" s="216"/>
      <c r="Z132" s="216"/>
      <c r="AA132" s="238" t="s">
        <v>108</v>
      </c>
      <c r="AB132" s="216"/>
      <c r="AC132" s="216"/>
      <c r="AD132" s="216"/>
      <c r="AE132" s="216"/>
      <c r="AF132" s="238" t="s">
        <v>40</v>
      </c>
      <c r="AG132" s="216"/>
      <c r="AH132" s="216"/>
      <c r="AI132" s="31" t="s">
        <v>109</v>
      </c>
      <c r="AJ132" s="236" t="s">
        <v>219</v>
      </c>
      <c r="AK132" s="216"/>
      <c r="AL132" s="216"/>
      <c r="AM132" s="216"/>
      <c r="AN132" s="216"/>
      <c r="AO132" s="216"/>
      <c r="AP132" s="32" t="s">
        <v>417</v>
      </c>
      <c r="AQ132" s="32" t="s">
        <v>218</v>
      </c>
      <c r="AR132" s="32" t="s">
        <v>218</v>
      </c>
      <c r="AS132" s="237" t="s">
        <v>218</v>
      </c>
      <c r="AT132" s="216"/>
      <c r="AU132" s="237" t="s">
        <v>218</v>
      </c>
      <c r="AV132" s="216"/>
    </row>
    <row r="133" spans="1:48" ht="15">
      <c r="A133" s="233" t="s">
        <v>35</v>
      </c>
      <c r="B133" s="216"/>
      <c r="C133" s="233" t="s">
        <v>82</v>
      </c>
      <c r="D133" s="216"/>
      <c r="E133" s="233" t="s">
        <v>99</v>
      </c>
      <c r="F133" s="216"/>
      <c r="G133" s="233" t="s">
        <v>36</v>
      </c>
      <c r="H133" s="216"/>
      <c r="I133" s="233" t="s">
        <v>36</v>
      </c>
      <c r="J133" s="216"/>
      <c r="K133" s="216"/>
      <c r="L133" s="233" t="s">
        <v>43</v>
      </c>
      <c r="M133" s="216"/>
      <c r="N133" s="216"/>
      <c r="O133" s="233"/>
      <c r="P133" s="216"/>
      <c r="Q133" s="233"/>
      <c r="R133" s="216"/>
      <c r="S133" s="234" t="s">
        <v>171</v>
      </c>
      <c r="T133" s="216"/>
      <c r="U133" s="216"/>
      <c r="V133" s="216"/>
      <c r="W133" s="216"/>
      <c r="X133" s="216"/>
      <c r="Y133" s="216"/>
      <c r="Z133" s="216"/>
      <c r="AA133" s="233" t="s">
        <v>38</v>
      </c>
      <c r="AB133" s="216"/>
      <c r="AC133" s="216"/>
      <c r="AD133" s="216"/>
      <c r="AE133" s="216"/>
      <c r="AF133" s="233" t="s">
        <v>40</v>
      </c>
      <c r="AG133" s="216"/>
      <c r="AH133" s="216"/>
      <c r="AI133" s="33" t="s">
        <v>39</v>
      </c>
      <c r="AJ133" s="235" t="s">
        <v>209</v>
      </c>
      <c r="AK133" s="216"/>
      <c r="AL133" s="216"/>
      <c r="AM133" s="216"/>
      <c r="AN133" s="216"/>
      <c r="AO133" s="216"/>
      <c r="AP133" s="34" t="s">
        <v>426</v>
      </c>
      <c r="AQ133" s="34" t="s">
        <v>218</v>
      </c>
      <c r="AR133" s="34" t="s">
        <v>415</v>
      </c>
      <c r="AS133" s="215" t="s">
        <v>416</v>
      </c>
      <c r="AT133" s="216"/>
      <c r="AU133" s="215" t="s">
        <v>416</v>
      </c>
      <c r="AV133" s="216"/>
    </row>
    <row r="134" spans="1:48" ht="15">
      <c r="A134" s="233" t="s">
        <v>35</v>
      </c>
      <c r="B134" s="216"/>
      <c r="C134" s="233" t="s">
        <v>82</v>
      </c>
      <c r="D134" s="216"/>
      <c r="E134" s="233" t="s">
        <v>99</v>
      </c>
      <c r="F134" s="216"/>
      <c r="G134" s="233" t="s">
        <v>36</v>
      </c>
      <c r="H134" s="216"/>
      <c r="I134" s="233" t="s">
        <v>36</v>
      </c>
      <c r="J134" s="216"/>
      <c r="K134" s="216"/>
      <c r="L134" s="233" t="s">
        <v>43</v>
      </c>
      <c r="M134" s="216"/>
      <c r="N134" s="216"/>
      <c r="O134" s="233"/>
      <c r="P134" s="216"/>
      <c r="Q134" s="233"/>
      <c r="R134" s="216"/>
      <c r="S134" s="234" t="s">
        <v>171</v>
      </c>
      <c r="T134" s="216"/>
      <c r="U134" s="216"/>
      <c r="V134" s="216"/>
      <c r="W134" s="216"/>
      <c r="X134" s="216"/>
      <c r="Y134" s="216"/>
      <c r="Z134" s="216"/>
      <c r="AA134" s="233" t="s">
        <v>108</v>
      </c>
      <c r="AB134" s="216"/>
      <c r="AC134" s="216"/>
      <c r="AD134" s="216"/>
      <c r="AE134" s="216"/>
      <c r="AF134" s="233" t="s">
        <v>40</v>
      </c>
      <c r="AG134" s="216"/>
      <c r="AH134" s="216"/>
      <c r="AI134" s="33" t="s">
        <v>109</v>
      </c>
      <c r="AJ134" s="235" t="s">
        <v>219</v>
      </c>
      <c r="AK134" s="216"/>
      <c r="AL134" s="216"/>
      <c r="AM134" s="216"/>
      <c r="AN134" s="216"/>
      <c r="AO134" s="216"/>
      <c r="AP134" s="34" t="s">
        <v>417</v>
      </c>
      <c r="AQ134" s="34" t="s">
        <v>218</v>
      </c>
      <c r="AR134" s="34" t="s">
        <v>218</v>
      </c>
      <c r="AS134" s="215" t="s">
        <v>218</v>
      </c>
      <c r="AT134" s="216"/>
      <c r="AU134" s="215" t="s">
        <v>218</v>
      </c>
      <c r="AV134" s="216"/>
    </row>
    <row r="135" spans="1:48" ht="15">
      <c r="A135" s="238" t="s">
        <v>428</v>
      </c>
      <c r="B135" s="216"/>
      <c r="C135" s="238"/>
      <c r="D135" s="216"/>
      <c r="E135" s="238"/>
      <c r="F135" s="216"/>
      <c r="G135" s="238"/>
      <c r="H135" s="216"/>
      <c r="I135" s="238"/>
      <c r="J135" s="216"/>
      <c r="K135" s="216"/>
      <c r="L135" s="238"/>
      <c r="M135" s="216"/>
      <c r="N135" s="216"/>
      <c r="O135" s="238"/>
      <c r="P135" s="216"/>
      <c r="Q135" s="238"/>
      <c r="R135" s="216"/>
      <c r="S135" s="239" t="s">
        <v>429</v>
      </c>
      <c r="T135" s="216"/>
      <c r="U135" s="216"/>
      <c r="V135" s="216"/>
      <c r="W135" s="216"/>
      <c r="X135" s="216"/>
      <c r="Y135" s="216"/>
      <c r="Z135" s="216"/>
      <c r="AA135" s="238" t="s">
        <v>38</v>
      </c>
      <c r="AB135" s="216"/>
      <c r="AC135" s="216"/>
      <c r="AD135" s="216"/>
      <c r="AE135" s="216"/>
      <c r="AF135" s="238" t="s">
        <v>40</v>
      </c>
      <c r="AG135" s="216"/>
      <c r="AH135" s="216"/>
      <c r="AI135" s="31" t="s">
        <v>39</v>
      </c>
      <c r="AJ135" s="236" t="s">
        <v>209</v>
      </c>
      <c r="AK135" s="216"/>
      <c r="AL135" s="216"/>
      <c r="AM135" s="216"/>
      <c r="AN135" s="216"/>
      <c r="AO135" s="216"/>
      <c r="AP135" s="32" t="s">
        <v>430</v>
      </c>
      <c r="AQ135" s="32" t="s">
        <v>431</v>
      </c>
      <c r="AR135" s="32" t="s">
        <v>432</v>
      </c>
      <c r="AS135" s="237" t="s">
        <v>433</v>
      </c>
      <c r="AT135" s="216"/>
      <c r="AU135" s="237" t="s">
        <v>433</v>
      </c>
      <c r="AV135" s="216"/>
    </row>
    <row r="136" spans="1:48" ht="15">
      <c r="A136" s="238" t="s">
        <v>428</v>
      </c>
      <c r="B136" s="216"/>
      <c r="C136" s="238"/>
      <c r="D136" s="216"/>
      <c r="E136" s="238"/>
      <c r="F136" s="216"/>
      <c r="G136" s="238"/>
      <c r="H136" s="216"/>
      <c r="I136" s="238"/>
      <c r="J136" s="216"/>
      <c r="K136" s="216"/>
      <c r="L136" s="238"/>
      <c r="M136" s="216"/>
      <c r="N136" s="216"/>
      <c r="O136" s="238"/>
      <c r="P136" s="216"/>
      <c r="Q136" s="238"/>
      <c r="R136" s="216"/>
      <c r="S136" s="239" t="s">
        <v>429</v>
      </c>
      <c r="T136" s="216"/>
      <c r="U136" s="216"/>
      <c r="V136" s="216"/>
      <c r="W136" s="216"/>
      <c r="X136" s="216"/>
      <c r="Y136" s="216"/>
      <c r="Z136" s="216"/>
      <c r="AA136" s="238" t="s">
        <v>108</v>
      </c>
      <c r="AB136" s="216"/>
      <c r="AC136" s="216"/>
      <c r="AD136" s="216"/>
      <c r="AE136" s="216"/>
      <c r="AF136" s="238" t="s">
        <v>40</v>
      </c>
      <c r="AG136" s="216"/>
      <c r="AH136" s="216"/>
      <c r="AI136" s="31" t="s">
        <v>109</v>
      </c>
      <c r="AJ136" s="236" t="s">
        <v>219</v>
      </c>
      <c r="AK136" s="216"/>
      <c r="AL136" s="216"/>
      <c r="AM136" s="216"/>
      <c r="AN136" s="216"/>
      <c r="AO136" s="216"/>
      <c r="AP136" s="32" t="s">
        <v>434</v>
      </c>
      <c r="AQ136" s="32" t="s">
        <v>435</v>
      </c>
      <c r="AR136" s="32" t="s">
        <v>435</v>
      </c>
      <c r="AS136" s="237" t="s">
        <v>436</v>
      </c>
      <c r="AT136" s="216"/>
      <c r="AU136" s="237" t="s">
        <v>436</v>
      </c>
      <c r="AV136" s="216"/>
    </row>
    <row r="137" spans="1:48" ht="15">
      <c r="A137" s="238" t="s">
        <v>428</v>
      </c>
      <c r="B137" s="216"/>
      <c r="C137" s="238"/>
      <c r="D137" s="216"/>
      <c r="E137" s="238"/>
      <c r="F137" s="216"/>
      <c r="G137" s="238"/>
      <c r="H137" s="216"/>
      <c r="I137" s="238"/>
      <c r="J137" s="216"/>
      <c r="K137" s="216"/>
      <c r="L137" s="238"/>
      <c r="M137" s="216"/>
      <c r="N137" s="216"/>
      <c r="O137" s="238"/>
      <c r="P137" s="216"/>
      <c r="Q137" s="238"/>
      <c r="R137" s="216"/>
      <c r="S137" s="239" t="s">
        <v>429</v>
      </c>
      <c r="T137" s="216"/>
      <c r="U137" s="216"/>
      <c r="V137" s="216"/>
      <c r="W137" s="216"/>
      <c r="X137" s="216"/>
      <c r="Y137" s="216"/>
      <c r="Z137" s="216"/>
      <c r="AA137" s="238" t="s">
        <v>108</v>
      </c>
      <c r="AB137" s="216"/>
      <c r="AC137" s="216"/>
      <c r="AD137" s="216"/>
      <c r="AE137" s="216"/>
      <c r="AF137" s="238" t="s">
        <v>40</v>
      </c>
      <c r="AG137" s="216"/>
      <c r="AH137" s="216"/>
      <c r="AI137" s="31" t="s">
        <v>115</v>
      </c>
      <c r="AJ137" s="236" t="s">
        <v>223</v>
      </c>
      <c r="AK137" s="216"/>
      <c r="AL137" s="216"/>
      <c r="AM137" s="216"/>
      <c r="AN137" s="216"/>
      <c r="AO137" s="216"/>
      <c r="AP137" s="32" t="s">
        <v>437</v>
      </c>
      <c r="AQ137" s="32" t="s">
        <v>438</v>
      </c>
      <c r="AR137" s="32" t="s">
        <v>439</v>
      </c>
      <c r="AS137" s="237" t="s">
        <v>440</v>
      </c>
      <c r="AT137" s="216"/>
      <c r="AU137" s="237" t="s">
        <v>441</v>
      </c>
      <c r="AV137" s="216"/>
    </row>
    <row r="138" spans="1:48" ht="15">
      <c r="A138" s="238" t="s">
        <v>428</v>
      </c>
      <c r="B138" s="216"/>
      <c r="C138" s="238" t="s">
        <v>442</v>
      </c>
      <c r="D138" s="216"/>
      <c r="E138" s="238"/>
      <c r="F138" s="216"/>
      <c r="G138" s="238"/>
      <c r="H138" s="216"/>
      <c r="I138" s="238"/>
      <c r="J138" s="216"/>
      <c r="K138" s="216"/>
      <c r="L138" s="238"/>
      <c r="M138" s="216"/>
      <c r="N138" s="216"/>
      <c r="O138" s="238"/>
      <c r="P138" s="216"/>
      <c r="Q138" s="238"/>
      <c r="R138" s="216"/>
      <c r="S138" s="239" t="s">
        <v>443</v>
      </c>
      <c r="T138" s="216"/>
      <c r="U138" s="216"/>
      <c r="V138" s="216"/>
      <c r="W138" s="216"/>
      <c r="X138" s="216"/>
      <c r="Y138" s="216"/>
      <c r="Z138" s="216"/>
      <c r="AA138" s="238" t="s">
        <v>38</v>
      </c>
      <c r="AB138" s="216"/>
      <c r="AC138" s="216"/>
      <c r="AD138" s="216"/>
      <c r="AE138" s="216"/>
      <c r="AF138" s="238" t="s">
        <v>40</v>
      </c>
      <c r="AG138" s="216"/>
      <c r="AH138" s="216"/>
      <c r="AI138" s="31" t="s">
        <v>39</v>
      </c>
      <c r="AJ138" s="236" t="s">
        <v>209</v>
      </c>
      <c r="AK138" s="216"/>
      <c r="AL138" s="216"/>
      <c r="AM138" s="216"/>
      <c r="AN138" s="216"/>
      <c r="AO138" s="216"/>
      <c r="AP138" s="32" t="s">
        <v>444</v>
      </c>
      <c r="AQ138" s="32" t="s">
        <v>431</v>
      </c>
      <c r="AR138" s="32" t="s">
        <v>445</v>
      </c>
      <c r="AS138" s="237" t="s">
        <v>446</v>
      </c>
      <c r="AT138" s="216"/>
      <c r="AU138" s="237" t="s">
        <v>446</v>
      </c>
      <c r="AV138" s="216"/>
    </row>
    <row r="139" spans="1:48" ht="15">
      <c r="A139" s="238" t="s">
        <v>428</v>
      </c>
      <c r="B139" s="216"/>
      <c r="C139" s="238" t="s">
        <v>442</v>
      </c>
      <c r="D139" s="216"/>
      <c r="E139" s="238"/>
      <c r="F139" s="216"/>
      <c r="G139" s="238"/>
      <c r="H139" s="216"/>
      <c r="I139" s="238"/>
      <c r="J139" s="216"/>
      <c r="K139" s="216"/>
      <c r="L139" s="238"/>
      <c r="M139" s="216"/>
      <c r="N139" s="216"/>
      <c r="O139" s="238"/>
      <c r="P139" s="216"/>
      <c r="Q139" s="238"/>
      <c r="R139" s="216"/>
      <c r="S139" s="239" t="s">
        <v>443</v>
      </c>
      <c r="T139" s="216"/>
      <c r="U139" s="216"/>
      <c r="V139" s="216"/>
      <c r="W139" s="216"/>
      <c r="X139" s="216"/>
      <c r="Y139" s="216"/>
      <c r="Z139" s="216"/>
      <c r="AA139" s="238" t="s">
        <v>108</v>
      </c>
      <c r="AB139" s="216"/>
      <c r="AC139" s="216"/>
      <c r="AD139" s="216"/>
      <c r="AE139" s="216"/>
      <c r="AF139" s="238" t="s">
        <v>40</v>
      </c>
      <c r="AG139" s="216"/>
      <c r="AH139" s="216"/>
      <c r="AI139" s="31" t="s">
        <v>109</v>
      </c>
      <c r="AJ139" s="236" t="s">
        <v>219</v>
      </c>
      <c r="AK139" s="216"/>
      <c r="AL139" s="216"/>
      <c r="AM139" s="216"/>
      <c r="AN139" s="216"/>
      <c r="AO139" s="216"/>
      <c r="AP139" s="32" t="s">
        <v>434</v>
      </c>
      <c r="AQ139" s="32" t="s">
        <v>435</v>
      </c>
      <c r="AR139" s="32" t="s">
        <v>435</v>
      </c>
      <c r="AS139" s="237" t="s">
        <v>436</v>
      </c>
      <c r="AT139" s="216"/>
      <c r="AU139" s="237" t="s">
        <v>436</v>
      </c>
      <c r="AV139" s="216"/>
    </row>
    <row r="140" spans="1:48" ht="15">
      <c r="A140" s="238" t="s">
        <v>428</v>
      </c>
      <c r="B140" s="216"/>
      <c r="C140" s="238" t="s">
        <v>442</v>
      </c>
      <c r="D140" s="216"/>
      <c r="E140" s="238"/>
      <c r="F140" s="216"/>
      <c r="G140" s="238"/>
      <c r="H140" s="216"/>
      <c r="I140" s="238"/>
      <c r="J140" s="216"/>
      <c r="K140" s="216"/>
      <c r="L140" s="238"/>
      <c r="M140" s="216"/>
      <c r="N140" s="216"/>
      <c r="O140" s="238"/>
      <c r="P140" s="216"/>
      <c r="Q140" s="238"/>
      <c r="R140" s="216"/>
      <c r="S140" s="239" t="s">
        <v>443</v>
      </c>
      <c r="T140" s="216"/>
      <c r="U140" s="216"/>
      <c r="V140" s="216"/>
      <c r="W140" s="216"/>
      <c r="X140" s="216"/>
      <c r="Y140" s="216"/>
      <c r="Z140" s="216"/>
      <c r="AA140" s="238" t="s">
        <v>108</v>
      </c>
      <c r="AB140" s="216"/>
      <c r="AC140" s="216"/>
      <c r="AD140" s="216"/>
      <c r="AE140" s="216"/>
      <c r="AF140" s="238" t="s">
        <v>40</v>
      </c>
      <c r="AG140" s="216"/>
      <c r="AH140" s="216"/>
      <c r="AI140" s="31" t="s">
        <v>115</v>
      </c>
      <c r="AJ140" s="236" t="s">
        <v>223</v>
      </c>
      <c r="AK140" s="216"/>
      <c r="AL140" s="216"/>
      <c r="AM140" s="216"/>
      <c r="AN140" s="216"/>
      <c r="AO140" s="216"/>
      <c r="AP140" s="32" t="s">
        <v>447</v>
      </c>
      <c r="AQ140" s="32" t="s">
        <v>448</v>
      </c>
      <c r="AR140" s="32" t="s">
        <v>449</v>
      </c>
      <c r="AS140" s="237" t="s">
        <v>450</v>
      </c>
      <c r="AT140" s="216"/>
      <c r="AU140" s="237" t="s">
        <v>451</v>
      </c>
      <c r="AV140" s="216"/>
    </row>
    <row r="141" spans="1:48" ht="15">
      <c r="A141" s="238" t="s">
        <v>428</v>
      </c>
      <c r="B141" s="216"/>
      <c r="C141" s="238" t="s">
        <v>442</v>
      </c>
      <c r="D141" s="216"/>
      <c r="E141" s="238" t="s">
        <v>452</v>
      </c>
      <c r="F141" s="216"/>
      <c r="G141" s="238"/>
      <c r="H141" s="216"/>
      <c r="I141" s="238"/>
      <c r="J141" s="216"/>
      <c r="K141" s="216"/>
      <c r="L141" s="238"/>
      <c r="M141" s="216"/>
      <c r="N141" s="216"/>
      <c r="O141" s="238"/>
      <c r="P141" s="216"/>
      <c r="Q141" s="238"/>
      <c r="R141" s="216"/>
      <c r="S141" s="239" t="s">
        <v>453</v>
      </c>
      <c r="T141" s="216"/>
      <c r="U141" s="216"/>
      <c r="V141" s="216"/>
      <c r="W141" s="216"/>
      <c r="X141" s="216"/>
      <c r="Y141" s="216"/>
      <c r="Z141" s="216"/>
      <c r="AA141" s="238" t="s">
        <v>38</v>
      </c>
      <c r="AB141" s="216"/>
      <c r="AC141" s="216"/>
      <c r="AD141" s="216"/>
      <c r="AE141" s="216"/>
      <c r="AF141" s="238" t="s">
        <v>40</v>
      </c>
      <c r="AG141" s="216"/>
      <c r="AH141" s="216"/>
      <c r="AI141" s="31" t="s">
        <v>39</v>
      </c>
      <c r="AJ141" s="236" t="s">
        <v>209</v>
      </c>
      <c r="AK141" s="216"/>
      <c r="AL141" s="216"/>
      <c r="AM141" s="216"/>
      <c r="AN141" s="216"/>
      <c r="AO141" s="216"/>
      <c r="AP141" s="32" t="s">
        <v>444</v>
      </c>
      <c r="AQ141" s="32" t="s">
        <v>431</v>
      </c>
      <c r="AR141" s="32" t="s">
        <v>445</v>
      </c>
      <c r="AS141" s="237" t="s">
        <v>446</v>
      </c>
      <c r="AT141" s="216"/>
      <c r="AU141" s="237" t="s">
        <v>446</v>
      </c>
      <c r="AV141" s="216"/>
    </row>
    <row r="142" spans="1:48" ht="15">
      <c r="A142" s="238" t="s">
        <v>428</v>
      </c>
      <c r="B142" s="216"/>
      <c r="C142" s="238" t="s">
        <v>442</v>
      </c>
      <c r="D142" s="216"/>
      <c r="E142" s="238" t="s">
        <v>452</v>
      </c>
      <c r="F142" s="216"/>
      <c r="G142" s="238"/>
      <c r="H142" s="216"/>
      <c r="I142" s="238"/>
      <c r="J142" s="216"/>
      <c r="K142" s="216"/>
      <c r="L142" s="238"/>
      <c r="M142" s="216"/>
      <c r="N142" s="216"/>
      <c r="O142" s="238"/>
      <c r="P142" s="216"/>
      <c r="Q142" s="238"/>
      <c r="R142" s="216"/>
      <c r="S142" s="239" t="s">
        <v>453</v>
      </c>
      <c r="T142" s="216"/>
      <c r="U142" s="216"/>
      <c r="V142" s="216"/>
      <c r="W142" s="216"/>
      <c r="X142" s="216"/>
      <c r="Y142" s="216"/>
      <c r="Z142" s="216"/>
      <c r="AA142" s="238" t="s">
        <v>108</v>
      </c>
      <c r="AB142" s="216"/>
      <c r="AC142" s="216"/>
      <c r="AD142" s="216"/>
      <c r="AE142" s="216"/>
      <c r="AF142" s="238" t="s">
        <v>40</v>
      </c>
      <c r="AG142" s="216"/>
      <c r="AH142" s="216"/>
      <c r="AI142" s="31" t="s">
        <v>109</v>
      </c>
      <c r="AJ142" s="236" t="s">
        <v>219</v>
      </c>
      <c r="AK142" s="216"/>
      <c r="AL142" s="216"/>
      <c r="AM142" s="216"/>
      <c r="AN142" s="216"/>
      <c r="AO142" s="216"/>
      <c r="AP142" s="32" t="s">
        <v>434</v>
      </c>
      <c r="AQ142" s="32" t="s">
        <v>435</v>
      </c>
      <c r="AR142" s="32" t="s">
        <v>435</v>
      </c>
      <c r="AS142" s="237" t="s">
        <v>436</v>
      </c>
      <c r="AT142" s="216"/>
      <c r="AU142" s="237" t="s">
        <v>436</v>
      </c>
      <c r="AV142" s="216"/>
    </row>
    <row r="143" spans="1:48" ht="15">
      <c r="A143" s="238" t="s">
        <v>428</v>
      </c>
      <c r="B143" s="216"/>
      <c r="C143" s="238" t="s">
        <v>442</v>
      </c>
      <c r="D143" s="216"/>
      <c r="E143" s="238" t="s">
        <v>452</v>
      </c>
      <c r="F143" s="216"/>
      <c r="G143" s="238"/>
      <c r="H143" s="216"/>
      <c r="I143" s="238"/>
      <c r="J143" s="216"/>
      <c r="K143" s="216"/>
      <c r="L143" s="238"/>
      <c r="M143" s="216"/>
      <c r="N143" s="216"/>
      <c r="O143" s="238"/>
      <c r="P143" s="216"/>
      <c r="Q143" s="238"/>
      <c r="R143" s="216"/>
      <c r="S143" s="239" t="s">
        <v>453</v>
      </c>
      <c r="T143" s="216"/>
      <c r="U143" s="216"/>
      <c r="V143" s="216"/>
      <c r="W143" s="216"/>
      <c r="X143" s="216"/>
      <c r="Y143" s="216"/>
      <c r="Z143" s="216"/>
      <c r="AA143" s="238" t="s">
        <v>108</v>
      </c>
      <c r="AB143" s="216"/>
      <c r="AC143" s="216"/>
      <c r="AD143" s="216"/>
      <c r="AE143" s="216"/>
      <c r="AF143" s="238" t="s">
        <v>40</v>
      </c>
      <c r="AG143" s="216"/>
      <c r="AH143" s="216"/>
      <c r="AI143" s="31" t="s">
        <v>115</v>
      </c>
      <c r="AJ143" s="236" t="s">
        <v>223</v>
      </c>
      <c r="AK143" s="216"/>
      <c r="AL143" s="216"/>
      <c r="AM143" s="216"/>
      <c r="AN143" s="216"/>
      <c r="AO143" s="216"/>
      <c r="AP143" s="32" t="s">
        <v>447</v>
      </c>
      <c r="AQ143" s="32" t="s">
        <v>448</v>
      </c>
      <c r="AR143" s="32" t="s">
        <v>449</v>
      </c>
      <c r="AS143" s="237" t="s">
        <v>450</v>
      </c>
      <c r="AT143" s="216"/>
      <c r="AU143" s="237" t="s">
        <v>451</v>
      </c>
      <c r="AV143" s="216"/>
    </row>
    <row r="144" spans="1:48" ht="15">
      <c r="A144" s="233" t="s">
        <v>428</v>
      </c>
      <c r="B144" s="216"/>
      <c r="C144" s="233" t="s">
        <v>442</v>
      </c>
      <c r="D144" s="216"/>
      <c r="E144" s="233" t="s">
        <v>452</v>
      </c>
      <c r="F144" s="216"/>
      <c r="G144" s="233" t="s">
        <v>36</v>
      </c>
      <c r="H144" s="216"/>
      <c r="I144" s="233"/>
      <c r="J144" s="216"/>
      <c r="K144" s="216"/>
      <c r="L144" s="233"/>
      <c r="M144" s="216"/>
      <c r="N144" s="216"/>
      <c r="O144" s="233"/>
      <c r="P144" s="216"/>
      <c r="Q144" s="233"/>
      <c r="R144" s="216"/>
      <c r="S144" s="234" t="s">
        <v>454</v>
      </c>
      <c r="T144" s="216"/>
      <c r="U144" s="216"/>
      <c r="V144" s="216"/>
      <c r="W144" s="216"/>
      <c r="X144" s="216"/>
      <c r="Y144" s="216"/>
      <c r="Z144" s="216"/>
      <c r="AA144" s="233" t="s">
        <v>38</v>
      </c>
      <c r="AB144" s="216"/>
      <c r="AC144" s="216"/>
      <c r="AD144" s="216"/>
      <c r="AE144" s="216"/>
      <c r="AF144" s="233" t="s">
        <v>40</v>
      </c>
      <c r="AG144" s="216"/>
      <c r="AH144" s="216"/>
      <c r="AI144" s="33" t="s">
        <v>39</v>
      </c>
      <c r="AJ144" s="235" t="s">
        <v>209</v>
      </c>
      <c r="AK144" s="216"/>
      <c r="AL144" s="216"/>
      <c r="AM144" s="216"/>
      <c r="AN144" s="216"/>
      <c r="AO144" s="216"/>
      <c r="AP144" s="34" t="s">
        <v>455</v>
      </c>
      <c r="AQ144" s="34" t="s">
        <v>456</v>
      </c>
      <c r="AR144" s="34" t="s">
        <v>456</v>
      </c>
      <c r="AS144" s="215" t="s">
        <v>457</v>
      </c>
      <c r="AT144" s="216"/>
      <c r="AU144" s="215" t="s">
        <v>457</v>
      </c>
      <c r="AV144" s="216"/>
    </row>
    <row r="145" spans="1:48" ht="15">
      <c r="A145" s="233" t="s">
        <v>428</v>
      </c>
      <c r="B145" s="216"/>
      <c r="C145" s="233" t="s">
        <v>442</v>
      </c>
      <c r="D145" s="216"/>
      <c r="E145" s="233" t="s">
        <v>452</v>
      </c>
      <c r="F145" s="216"/>
      <c r="G145" s="233" t="s">
        <v>36</v>
      </c>
      <c r="H145" s="216"/>
      <c r="I145" s="233"/>
      <c r="J145" s="216"/>
      <c r="K145" s="216"/>
      <c r="L145" s="233"/>
      <c r="M145" s="216"/>
      <c r="N145" s="216"/>
      <c r="O145" s="233"/>
      <c r="P145" s="216"/>
      <c r="Q145" s="233"/>
      <c r="R145" s="216"/>
      <c r="S145" s="234" t="s">
        <v>454</v>
      </c>
      <c r="T145" s="216"/>
      <c r="U145" s="216"/>
      <c r="V145" s="216"/>
      <c r="W145" s="216"/>
      <c r="X145" s="216"/>
      <c r="Y145" s="216"/>
      <c r="Z145" s="216"/>
      <c r="AA145" s="233" t="s">
        <v>108</v>
      </c>
      <c r="AB145" s="216"/>
      <c r="AC145" s="216"/>
      <c r="AD145" s="216"/>
      <c r="AE145" s="216"/>
      <c r="AF145" s="233" t="s">
        <v>40</v>
      </c>
      <c r="AG145" s="216"/>
      <c r="AH145" s="216"/>
      <c r="AI145" s="33" t="s">
        <v>109</v>
      </c>
      <c r="AJ145" s="235" t="s">
        <v>219</v>
      </c>
      <c r="AK145" s="216"/>
      <c r="AL145" s="216"/>
      <c r="AM145" s="216"/>
      <c r="AN145" s="216"/>
      <c r="AO145" s="216"/>
      <c r="AP145" s="34" t="s">
        <v>458</v>
      </c>
      <c r="AQ145" s="34" t="s">
        <v>459</v>
      </c>
      <c r="AR145" s="34" t="s">
        <v>459</v>
      </c>
      <c r="AS145" s="215" t="s">
        <v>459</v>
      </c>
      <c r="AT145" s="216"/>
      <c r="AU145" s="215" t="s">
        <v>459</v>
      </c>
      <c r="AV145" s="216"/>
    </row>
    <row r="146" spans="1:48" ht="15">
      <c r="A146" s="233" t="s">
        <v>428</v>
      </c>
      <c r="B146" s="216"/>
      <c r="C146" s="233" t="s">
        <v>442</v>
      </c>
      <c r="D146" s="216"/>
      <c r="E146" s="233" t="s">
        <v>452</v>
      </c>
      <c r="F146" s="216"/>
      <c r="G146" s="233" t="s">
        <v>36</v>
      </c>
      <c r="H146" s="216"/>
      <c r="I146" s="233"/>
      <c r="J146" s="216"/>
      <c r="K146" s="216"/>
      <c r="L146" s="233"/>
      <c r="M146" s="216"/>
      <c r="N146" s="216"/>
      <c r="O146" s="233"/>
      <c r="P146" s="216"/>
      <c r="Q146" s="233"/>
      <c r="R146" s="216"/>
      <c r="S146" s="234" t="s">
        <v>454</v>
      </c>
      <c r="T146" s="216"/>
      <c r="U146" s="216"/>
      <c r="V146" s="216"/>
      <c r="W146" s="216"/>
      <c r="X146" s="216"/>
      <c r="Y146" s="216"/>
      <c r="Z146" s="216"/>
      <c r="AA146" s="233" t="s">
        <v>108</v>
      </c>
      <c r="AB146" s="216"/>
      <c r="AC146" s="216"/>
      <c r="AD146" s="216"/>
      <c r="AE146" s="216"/>
      <c r="AF146" s="233" t="s">
        <v>40</v>
      </c>
      <c r="AG146" s="216"/>
      <c r="AH146" s="216"/>
      <c r="AI146" s="33" t="s">
        <v>115</v>
      </c>
      <c r="AJ146" s="235" t="s">
        <v>223</v>
      </c>
      <c r="AK146" s="216"/>
      <c r="AL146" s="216"/>
      <c r="AM146" s="216"/>
      <c r="AN146" s="216"/>
      <c r="AO146" s="216"/>
      <c r="AP146" s="34" t="s">
        <v>460</v>
      </c>
      <c r="AQ146" s="34" t="s">
        <v>461</v>
      </c>
      <c r="AR146" s="34" t="s">
        <v>461</v>
      </c>
      <c r="AS146" s="215" t="s">
        <v>462</v>
      </c>
      <c r="AT146" s="216"/>
      <c r="AU146" s="215" t="s">
        <v>463</v>
      </c>
      <c r="AV146" s="216"/>
    </row>
    <row r="147" spans="1:48" ht="15">
      <c r="A147" s="233" t="s">
        <v>428</v>
      </c>
      <c r="B147" s="216"/>
      <c r="C147" s="233" t="s">
        <v>442</v>
      </c>
      <c r="D147" s="216"/>
      <c r="E147" s="233" t="s">
        <v>452</v>
      </c>
      <c r="F147" s="216"/>
      <c r="G147" s="233" t="s">
        <v>43</v>
      </c>
      <c r="H147" s="216"/>
      <c r="I147" s="233"/>
      <c r="J147" s="216"/>
      <c r="K147" s="216"/>
      <c r="L147" s="233"/>
      <c r="M147" s="216"/>
      <c r="N147" s="216"/>
      <c r="O147" s="233"/>
      <c r="P147" s="216"/>
      <c r="Q147" s="233"/>
      <c r="R147" s="216"/>
      <c r="S147" s="234" t="s">
        <v>464</v>
      </c>
      <c r="T147" s="216"/>
      <c r="U147" s="216"/>
      <c r="V147" s="216"/>
      <c r="W147" s="216"/>
      <c r="X147" s="216"/>
      <c r="Y147" s="216"/>
      <c r="Z147" s="216"/>
      <c r="AA147" s="233" t="s">
        <v>38</v>
      </c>
      <c r="AB147" s="216"/>
      <c r="AC147" s="216"/>
      <c r="AD147" s="216"/>
      <c r="AE147" s="216"/>
      <c r="AF147" s="233" t="s">
        <v>40</v>
      </c>
      <c r="AG147" s="216"/>
      <c r="AH147" s="216"/>
      <c r="AI147" s="33" t="s">
        <v>39</v>
      </c>
      <c r="AJ147" s="235" t="s">
        <v>209</v>
      </c>
      <c r="AK147" s="216"/>
      <c r="AL147" s="216"/>
      <c r="AM147" s="216"/>
      <c r="AN147" s="216"/>
      <c r="AO147" s="216"/>
      <c r="AP147" s="34" t="s">
        <v>465</v>
      </c>
      <c r="AQ147" s="34" t="s">
        <v>466</v>
      </c>
      <c r="AR147" s="34" t="s">
        <v>467</v>
      </c>
      <c r="AS147" s="215" t="s">
        <v>468</v>
      </c>
      <c r="AT147" s="216"/>
      <c r="AU147" s="215" t="s">
        <v>468</v>
      </c>
      <c r="AV147" s="216"/>
    </row>
    <row r="148" spans="1:48" ht="15">
      <c r="A148" s="233" t="s">
        <v>428</v>
      </c>
      <c r="B148" s="216"/>
      <c r="C148" s="233" t="s">
        <v>442</v>
      </c>
      <c r="D148" s="216"/>
      <c r="E148" s="233" t="s">
        <v>452</v>
      </c>
      <c r="F148" s="216"/>
      <c r="G148" s="233" t="s">
        <v>43</v>
      </c>
      <c r="H148" s="216"/>
      <c r="I148" s="233"/>
      <c r="J148" s="216"/>
      <c r="K148" s="216"/>
      <c r="L148" s="233"/>
      <c r="M148" s="216"/>
      <c r="N148" s="216"/>
      <c r="O148" s="233"/>
      <c r="P148" s="216"/>
      <c r="Q148" s="233"/>
      <c r="R148" s="216"/>
      <c r="S148" s="234" t="s">
        <v>464</v>
      </c>
      <c r="T148" s="216"/>
      <c r="U148" s="216"/>
      <c r="V148" s="216"/>
      <c r="W148" s="216"/>
      <c r="X148" s="216"/>
      <c r="Y148" s="216"/>
      <c r="Z148" s="216"/>
      <c r="AA148" s="233" t="s">
        <v>108</v>
      </c>
      <c r="AB148" s="216"/>
      <c r="AC148" s="216"/>
      <c r="AD148" s="216"/>
      <c r="AE148" s="216"/>
      <c r="AF148" s="233" t="s">
        <v>40</v>
      </c>
      <c r="AG148" s="216"/>
      <c r="AH148" s="216"/>
      <c r="AI148" s="33" t="s">
        <v>109</v>
      </c>
      <c r="AJ148" s="235" t="s">
        <v>219</v>
      </c>
      <c r="AK148" s="216"/>
      <c r="AL148" s="216"/>
      <c r="AM148" s="216"/>
      <c r="AN148" s="216"/>
      <c r="AO148" s="216"/>
      <c r="AP148" s="34" t="s">
        <v>469</v>
      </c>
      <c r="AQ148" s="34" t="s">
        <v>470</v>
      </c>
      <c r="AR148" s="34" t="s">
        <v>470</v>
      </c>
      <c r="AS148" s="215" t="s">
        <v>471</v>
      </c>
      <c r="AT148" s="216"/>
      <c r="AU148" s="215" t="s">
        <v>471</v>
      </c>
      <c r="AV148" s="216"/>
    </row>
    <row r="149" spans="1:48" ht="15">
      <c r="A149" s="233" t="s">
        <v>428</v>
      </c>
      <c r="B149" s="216"/>
      <c r="C149" s="233" t="s">
        <v>442</v>
      </c>
      <c r="D149" s="216"/>
      <c r="E149" s="233" t="s">
        <v>452</v>
      </c>
      <c r="F149" s="216"/>
      <c r="G149" s="233" t="s">
        <v>43</v>
      </c>
      <c r="H149" s="216"/>
      <c r="I149" s="233"/>
      <c r="J149" s="216"/>
      <c r="K149" s="216"/>
      <c r="L149" s="233"/>
      <c r="M149" s="216"/>
      <c r="N149" s="216"/>
      <c r="O149" s="233"/>
      <c r="P149" s="216"/>
      <c r="Q149" s="233"/>
      <c r="R149" s="216"/>
      <c r="S149" s="234" t="s">
        <v>464</v>
      </c>
      <c r="T149" s="216"/>
      <c r="U149" s="216"/>
      <c r="V149" s="216"/>
      <c r="W149" s="216"/>
      <c r="X149" s="216"/>
      <c r="Y149" s="216"/>
      <c r="Z149" s="216"/>
      <c r="AA149" s="233" t="s">
        <v>108</v>
      </c>
      <c r="AB149" s="216"/>
      <c r="AC149" s="216"/>
      <c r="AD149" s="216"/>
      <c r="AE149" s="216"/>
      <c r="AF149" s="233" t="s">
        <v>40</v>
      </c>
      <c r="AG149" s="216"/>
      <c r="AH149" s="216"/>
      <c r="AI149" s="33" t="s">
        <v>115</v>
      </c>
      <c r="AJ149" s="235" t="s">
        <v>223</v>
      </c>
      <c r="AK149" s="216"/>
      <c r="AL149" s="216"/>
      <c r="AM149" s="216"/>
      <c r="AN149" s="216"/>
      <c r="AO149" s="216"/>
      <c r="AP149" s="34" t="s">
        <v>472</v>
      </c>
      <c r="AQ149" s="34" t="s">
        <v>473</v>
      </c>
      <c r="AR149" s="34" t="s">
        <v>474</v>
      </c>
      <c r="AS149" s="215" t="s">
        <v>475</v>
      </c>
      <c r="AT149" s="216"/>
      <c r="AU149" s="215" t="s">
        <v>475</v>
      </c>
      <c r="AV149" s="216"/>
    </row>
    <row r="150" spans="1:48" ht="15">
      <c r="A150" s="233" t="s">
        <v>428</v>
      </c>
      <c r="B150" s="216"/>
      <c r="C150" s="233" t="s">
        <v>442</v>
      </c>
      <c r="D150" s="216"/>
      <c r="E150" s="233" t="s">
        <v>452</v>
      </c>
      <c r="F150" s="216"/>
      <c r="G150" s="233" t="s">
        <v>82</v>
      </c>
      <c r="H150" s="216"/>
      <c r="I150" s="233"/>
      <c r="J150" s="216"/>
      <c r="K150" s="216"/>
      <c r="L150" s="233"/>
      <c r="M150" s="216"/>
      <c r="N150" s="216"/>
      <c r="O150" s="233"/>
      <c r="P150" s="216"/>
      <c r="Q150" s="233"/>
      <c r="R150" s="216"/>
      <c r="S150" s="234" t="s">
        <v>476</v>
      </c>
      <c r="T150" s="216"/>
      <c r="U150" s="216"/>
      <c r="V150" s="216"/>
      <c r="W150" s="216"/>
      <c r="X150" s="216"/>
      <c r="Y150" s="216"/>
      <c r="Z150" s="216"/>
      <c r="AA150" s="233" t="s">
        <v>38</v>
      </c>
      <c r="AB150" s="216"/>
      <c r="AC150" s="216"/>
      <c r="AD150" s="216"/>
      <c r="AE150" s="216"/>
      <c r="AF150" s="233" t="s">
        <v>40</v>
      </c>
      <c r="AG150" s="216"/>
      <c r="AH150" s="216"/>
      <c r="AI150" s="33" t="s">
        <v>39</v>
      </c>
      <c r="AJ150" s="235" t="s">
        <v>209</v>
      </c>
      <c r="AK150" s="216"/>
      <c r="AL150" s="216"/>
      <c r="AM150" s="216"/>
      <c r="AN150" s="216"/>
      <c r="AO150" s="216"/>
      <c r="AP150" s="34" t="s">
        <v>477</v>
      </c>
      <c r="AQ150" s="34" t="s">
        <v>478</v>
      </c>
      <c r="AR150" s="34" t="s">
        <v>479</v>
      </c>
      <c r="AS150" s="215" t="s">
        <v>480</v>
      </c>
      <c r="AT150" s="216"/>
      <c r="AU150" s="215" t="s">
        <v>480</v>
      </c>
      <c r="AV150" s="216"/>
    </row>
    <row r="151" spans="1:48" ht="15">
      <c r="A151" s="233" t="s">
        <v>428</v>
      </c>
      <c r="B151" s="216"/>
      <c r="C151" s="233" t="s">
        <v>442</v>
      </c>
      <c r="D151" s="216"/>
      <c r="E151" s="233" t="s">
        <v>452</v>
      </c>
      <c r="F151" s="216"/>
      <c r="G151" s="233" t="s">
        <v>82</v>
      </c>
      <c r="H151" s="216"/>
      <c r="I151" s="233"/>
      <c r="J151" s="216"/>
      <c r="K151" s="216"/>
      <c r="L151" s="233"/>
      <c r="M151" s="216"/>
      <c r="N151" s="216"/>
      <c r="O151" s="233"/>
      <c r="P151" s="216"/>
      <c r="Q151" s="233"/>
      <c r="R151" s="216"/>
      <c r="S151" s="234" t="s">
        <v>476</v>
      </c>
      <c r="T151" s="216"/>
      <c r="U151" s="216"/>
      <c r="V151" s="216"/>
      <c r="W151" s="216"/>
      <c r="X151" s="216"/>
      <c r="Y151" s="216"/>
      <c r="Z151" s="216"/>
      <c r="AA151" s="233" t="s">
        <v>108</v>
      </c>
      <c r="AB151" s="216"/>
      <c r="AC151" s="216"/>
      <c r="AD151" s="216"/>
      <c r="AE151" s="216"/>
      <c r="AF151" s="233" t="s">
        <v>40</v>
      </c>
      <c r="AG151" s="216"/>
      <c r="AH151" s="216"/>
      <c r="AI151" s="33" t="s">
        <v>109</v>
      </c>
      <c r="AJ151" s="235" t="s">
        <v>219</v>
      </c>
      <c r="AK151" s="216"/>
      <c r="AL151" s="216"/>
      <c r="AM151" s="216"/>
      <c r="AN151" s="216"/>
      <c r="AO151" s="216"/>
      <c r="AP151" s="34" t="s">
        <v>481</v>
      </c>
      <c r="AQ151" s="34" t="s">
        <v>482</v>
      </c>
      <c r="AR151" s="34" t="s">
        <v>482</v>
      </c>
      <c r="AS151" s="215" t="s">
        <v>218</v>
      </c>
      <c r="AT151" s="216"/>
      <c r="AU151" s="215" t="s">
        <v>218</v>
      </c>
      <c r="AV151" s="216"/>
    </row>
    <row r="152" spans="1:48" ht="15">
      <c r="A152" s="233" t="s">
        <v>428</v>
      </c>
      <c r="B152" s="216"/>
      <c r="C152" s="233" t="s">
        <v>442</v>
      </c>
      <c r="D152" s="216"/>
      <c r="E152" s="233" t="s">
        <v>452</v>
      </c>
      <c r="F152" s="216"/>
      <c r="G152" s="233" t="s">
        <v>82</v>
      </c>
      <c r="H152" s="216"/>
      <c r="I152" s="233"/>
      <c r="J152" s="216"/>
      <c r="K152" s="216"/>
      <c r="L152" s="233"/>
      <c r="M152" s="216"/>
      <c r="N152" s="216"/>
      <c r="O152" s="233"/>
      <c r="P152" s="216"/>
      <c r="Q152" s="233"/>
      <c r="R152" s="216"/>
      <c r="S152" s="234" t="s">
        <v>476</v>
      </c>
      <c r="T152" s="216"/>
      <c r="U152" s="216"/>
      <c r="V152" s="216"/>
      <c r="W152" s="216"/>
      <c r="X152" s="216"/>
      <c r="Y152" s="216"/>
      <c r="Z152" s="216"/>
      <c r="AA152" s="233" t="s">
        <v>108</v>
      </c>
      <c r="AB152" s="216"/>
      <c r="AC152" s="216"/>
      <c r="AD152" s="216"/>
      <c r="AE152" s="216"/>
      <c r="AF152" s="233" t="s">
        <v>40</v>
      </c>
      <c r="AG152" s="216"/>
      <c r="AH152" s="216"/>
      <c r="AI152" s="33" t="s">
        <v>115</v>
      </c>
      <c r="AJ152" s="235" t="s">
        <v>223</v>
      </c>
      <c r="AK152" s="216"/>
      <c r="AL152" s="216"/>
      <c r="AM152" s="216"/>
      <c r="AN152" s="216"/>
      <c r="AO152" s="216"/>
      <c r="AP152" s="34" t="s">
        <v>483</v>
      </c>
      <c r="AQ152" s="34" t="s">
        <v>484</v>
      </c>
      <c r="AR152" s="34" t="s">
        <v>485</v>
      </c>
      <c r="AS152" s="215" t="s">
        <v>486</v>
      </c>
      <c r="AT152" s="216"/>
      <c r="AU152" s="215" t="s">
        <v>486</v>
      </c>
      <c r="AV152" s="216"/>
    </row>
    <row r="153" spans="1:48" ht="15">
      <c r="A153" s="238" t="s">
        <v>428</v>
      </c>
      <c r="B153" s="216"/>
      <c r="C153" s="238" t="s">
        <v>487</v>
      </c>
      <c r="D153" s="216"/>
      <c r="E153" s="238"/>
      <c r="F153" s="216"/>
      <c r="G153" s="238"/>
      <c r="H153" s="216"/>
      <c r="I153" s="238"/>
      <c r="J153" s="216"/>
      <c r="K153" s="216"/>
      <c r="L153" s="238"/>
      <c r="M153" s="216"/>
      <c r="N153" s="216"/>
      <c r="O153" s="238"/>
      <c r="P153" s="216"/>
      <c r="Q153" s="238"/>
      <c r="R153" s="216"/>
      <c r="S153" s="239" t="s">
        <v>488</v>
      </c>
      <c r="T153" s="216"/>
      <c r="U153" s="216"/>
      <c r="V153" s="216"/>
      <c r="W153" s="216"/>
      <c r="X153" s="216"/>
      <c r="Y153" s="216"/>
      <c r="Z153" s="216"/>
      <c r="AA153" s="238" t="s">
        <v>38</v>
      </c>
      <c r="AB153" s="216"/>
      <c r="AC153" s="216"/>
      <c r="AD153" s="216"/>
      <c r="AE153" s="216"/>
      <c r="AF153" s="238" t="s">
        <v>40</v>
      </c>
      <c r="AG153" s="216"/>
      <c r="AH153" s="216"/>
      <c r="AI153" s="31" t="s">
        <v>39</v>
      </c>
      <c r="AJ153" s="236" t="s">
        <v>209</v>
      </c>
      <c r="AK153" s="216"/>
      <c r="AL153" s="216"/>
      <c r="AM153" s="216"/>
      <c r="AN153" s="216"/>
      <c r="AO153" s="216"/>
      <c r="AP153" s="32" t="s">
        <v>414</v>
      </c>
      <c r="AQ153" s="32" t="s">
        <v>218</v>
      </c>
      <c r="AR153" s="32" t="s">
        <v>489</v>
      </c>
      <c r="AS153" s="237" t="s">
        <v>490</v>
      </c>
      <c r="AT153" s="216"/>
      <c r="AU153" s="237" t="s">
        <v>490</v>
      </c>
      <c r="AV153" s="216"/>
    </row>
    <row r="154" spans="1:48" ht="15">
      <c r="A154" s="238" t="s">
        <v>428</v>
      </c>
      <c r="B154" s="216"/>
      <c r="C154" s="238" t="s">
        <v>487</v>
      </c>
      <c r="D154" s="216"/>
      <c r="E154" s="238"/>
      <c r="F154" s="216"/>
      <c r="G154" s="238"/>
      <c r="H154" s="216"/>
      <c r="I154" s="238"/>
      <c r="J154" s="216"/>
      <c r="K154" s="216"/>
      <c r="L154" s="238"/>
      <c r="M154" s="216"/>
      <c r="N154" s="216"/>
      <c r="O154" s="238"/>
      <c r="P154" s="216"/>
      <c r="Q154" s="238"/>
      <c r="R154" s="216"/>
      <c r="S154" s="239" t="s">
        <v>488</v>
      </c>
      <c r="T154" s="216"/>
      <c r="U154" s="216"/>
      <c r="V154" s="216"/>
      <c r="W154" s="216"/>
      <c r="X154" s="216"/>
      <c r="Y154" s="216"/>
      <c r="Z154" s="216"/>
      <c r="AA154" s="238" t="s">
        <v>108</v>
      </c>
      <c r="AB154" s="216"/>
      <c r="AC154" s="216"/>
      <c r="AD154" s="216"/>
      <c r="AE154" s="216"/>
      <c r="AF154" s="238" t="s">
        <v>40</v>
      </c>
      <c r="AG154" s="216"/>
      <c r="AH154" s="216"/>
      <c r="AI154" s="31" t="s">
        <v>115</v>
      </c>
      <c r="AJ154" s="236" t="s">
        <v>223</v>
      </c>
      <c r="AK154" s="216"/>
      <c r="AL154" s="216"/>
      <c r="AM154" s="216"/>
      <c r="AN154" s="216"/>
      <c r="AO154" s="216"/>
      <c r="AP154" s="32" t="s">
        <v>491</v>
      </c>
      <c r="AQ154" s="32" t="s">
        <v>492</v>
      </c>
      <c r="AR154" s="32" t="s">
        <v>493</v>
      </c>
      <c r="AS154" s="237" t="s">
        <v>494</v>
      </c>
      <c r="AT154" s="216"/>
      <c r="AU154" s="237" t="s">
        <v>494</v>
      </c>
      <c r="AV154" s="216"/>
    </row>
    <row r="155" spans="1:48" ht="15">
      <c r="A155" s="238" t="s">
        <v>428</v>
      </c>
      <c r="B155" s="216"/>
      <c r="C155" s="238" t="s">
        <v>487</v>
      </c>
      <c r="D155" s="216"/>
      <c r="E155" s="238" t="s">
        <v>452</v>
      </c>
      <c r="F155" s="216"/>
      <c r="G155" s="238"/>
      <c r="H155" s="216"/>
      <c r="I155" s="238"/>
      <c r="J155" s="216"/>
      <c r="K155" s="216"/>
      <c r="L155" s="238"/>
      <c r="M155" s="216"/>
      <c r="N155" s="216"/>
      <c r="O155" s="238"/>
      <c r="P155" s="216"/>
      <c r="Q155" s="238"/>
      <c r="R155" s="216"/>
      <c r="S155" s="239" t="s">
        <v>453</v>
      </c>
      <c r="T155" s="216"/>
      <c r="U155" s="216"/>
      <c r="V155" s="216"/>
      <c r="W155" s="216"/>
      <c r="X155" s="216"/>
      <c r="Y155" s="216"/>
      <c r="Z155" s="216"/>
      <c r="AA155" s="238" t="s">
        <v>38</v>
      </c>
      <c r="AB155" s="216"/>
      <c r="AC155" s="216"/>
      <c r="AD155" s="216"/>
      <c r="AE155" s="216"/>
      <c r="AF155" s="238" t="s">
        <v>40</v>
      </c>
      <c r="AG155" s="216"/>
      <c r="AH155" s="216"/>
      <c r="AI155" s="31" t="s">
        <v>39</v>
      </c>
      <c r="AJ155" s="236" t="s">
        <v>209</v>
      </c>
      <c r="AK155" s="216"/>
      <c r="AL155" s="216"/>
      <c r="AM155" s="216"/>
      <c r="AN155" s="216"/>
      <c r="AO155" s="216"/>
      <c r="AP155" s="32" t="s">
        <v>414</v>
      </c>
      <c r="AQ155" s="32" t="s">
        <v>218</v>
      </c>
      <c r="AR155" s="32" t="s">
        <v>489</v>
      </c>
      <c r="AS155" s="237" t="s">
        <v>490</v>
      </c>
      <c r="AT155" s="216"/>
      <c r="AU155" s="237" t="s">
        <v>490</v>
      </c>
      <c r="AV155" s="216"/>
    </row>
    <row r="156" spans="1:48" ht="15">
      <c r="A156" s="238" t="s">
        <v>428</v>
      </c>
      <c r="B156" s="216"/>
      <c r="C156" s="238" t="s">
        <v>487</v>
      </c>
      <c r="D156" s="216"/>
      <c r="E156" s="238" t="s">
        <v>452</v>
      </c>
      <c r="F156" s="216"/>
      <c r="G156" s="238"/>
      <c r="H156" s="216"/>
      <c r="I156" s="238"/>
      <c r="J156" s="216"/>
      <c r="K156" s="216"/>
      <c r="L156" s="238"/>
      <c r="M156" s="216"/>
      <c r="N156" s="216"/>
      <c r="O156" s="238"/>
      <c r="P156" s="216"/>
      <c r="Q156" s="238"/>
      <c r="R156" s="216"/>
      <c r="S156" s="239" t="s">
        <v>453</v>
      </c>
      <c r="T156" s="216"/>
      <c r="U156" s="216"/>
      <c r="V156" s="216"/>
      <c r="W156" s="216"/>
      <c r="X156" s="216"/>
      <c r="Y156" s="216"/>
      <c r="Z156" s="216"/>
      <c r="AA156" s="238" t="s">
        <v>108</v>
      </c>
      <c r="AB156" s="216"/>
      <c r="AC156" s="216"/>
      <c r="AD156" s="216"/>
      <c r="AE156" s="216"/>
      <c r="AF156" s="238" t="s">
        <v>40</v>
      </c>
      <c r="AG156" s="216"/>
      <c r="AH156" s="216"/>
      <c r="AI156" s="31" t="s">
        <v>115</v>
      </c>
      <c r="AJ156" s="236" t="s">
        <v>223</v>
      </c>
      <c r="AK156" s="216"/>
      <c r="AL156" s="216"/>
      <c r="AM156" s="216"/>
      <c r="AN156" s="216"/>
      <c r="AO156" s="216"/>
      <c r="AP156" s="32" t="s">
        <v>491</v>
      </c>
      <c r="AQ156" s="32" t="s">
        <v>492</v>
      </c>
      <c r="AR156" s="32" t="s">
        <v>493</v>
      </c>
      <c r="AS156" s="237" t="s">
        <v>494</v>
      </c>
      <c r="AT156" s="216"/>
      <c r="AU156" s="237" t="s">
        <v>494</v>
      </c>
      <c r="AV156" s="216"/>
    </row>
    <row r="157" spans="1:48" ht="15">
      <c r="A157" s="233" t="s">
        <v>428</v>
      </c>
      <c r="B157" s="216"/>
      <c r="C157" s="233" t="s">
        <v>487</v>
      </c>
      <c r="D157" s="216"/>
      <c r="E157" s="233" t="s">
        <v>452</v>
      </c>
      <c r="F157" s="216"/>
      <c r="G157" s="233" t="s">
        <v>36</v>
      </c>
      <c r="H157" s="216"/>
      <c r="I157" s="233"/>
      <c r="J157" s="216"/>
      <c r="K157" s="216"/>
      <c r="L157" s="233"/>
      <c r="M157" s="216"/>
      <c r="N157" s="216"/>
      <c r="O157" s="233"/>
      <c r="P157" s="216"/>
      <c r="Q157" s="233"/>
      <c r="R157" s="216"/>
      <c r="S157" s="234" t="s">
        <v>495</v>
      </c>
      <c r="T157" s="216"/>
      <c r="U157" s="216"/>
      <c r="V157" s="216"/>
      <c r="W157" s="216"/>
      <c r="X157" s="216"/>
      <c r="Y157" s="216"/>
      <c r="Z157" s="216"/>
      <c r="AA157" s="233" t="s">
        <v>38</v>
      </c>
      <c r="AB157" s="216"/>
      <c r="AC157" s="216"/>
      <c r="AD157" s="216"/>
      <c r="AE157" s="216"/>
      <c r="AF157" s="233" t="s">
        <v>40</v>
      </c>
      <c r="AG157" s="216"/>
      <c r="AH157" s="216"/>
      <c r="AI157" s="33" t="s">
        <v>39</v>
      </c>
      <c r="AJ157" s="235" t="s">
        <v>209</v>
      </c>
      <c r="AK157" s="216"/>
      <c r="AL157" s="216"/>
      <c r="AM157" s="216"/>
      <c r="AN157" s="216"/>
      <c r="AO157" s="216"/>
      <c r="AP157" s="34" t="s">
        <v>496</v>
      </c>
      <c r="AQ157" s="34" t="s">
        <v>218</v>
      </c>
      <c r="AR157" s="34" t="s">
        <v>489</v>
      </c>
      <c r="AS157" s="215" t="s">
        <v>490</v>
      </c>
      <c r="AT157" s="216"/>
      <c r="AU157" s="215" t="s">
        <v>490</v>
      </c>
      <c r="AV157" s="216"/>
    </row>
    <row r="158" spans="1:48" ht="15">
      <c r="A158" s="233" t="s">
        <v>428</v>
      </c>
      <c r="B158" s="216"/>
      <c r="C158" s="233" t="s">
        <v>487</v>
      </c>
      <c r="D158" s="216"/>
      <c r="E158" s="233" t="s">
        <v>452</v>
      </c>
      <c r="F158" s="216"/>
      <c r="G158" s="233" t="s">
        <v>36</v>
      </c>
      <c r="H158" s="216"/>
      <c r="I158" s="233"/>
      <c r="J158" s="216"/>
      <c r="K158" s="216"/>
      <c r="L158" s="233"/>
      <c r="M158" s="216"/>
      <c r="N158" s="216"/>
      <c r="O158" s="233"/>
      <c r="P158" s="216"/>
      <c r="Q158" s="233"/>
      <c r="R158" s="216"/>
      <c r="S158" s="234" t="s">
        <v>495</v>
      </c>
      <c r="T158" s="216"/>
      <c r="U158" s="216"/>
      <c r="V158" s="216"/>
      <c r="W158" s="216"/>
      <c r="X158" s="216"/>
      <c r="Y158" s="216"/>
      <c r="Z158" s="216"/>
      <c r="AA158" s="233" t="s">
        <v>108</v>
      </c>
      <c r="AB158" s="216"/>
      <c r="AC158" s="216"/>
      <c r="AD158" s="216"/>
      <c r="AE158" s="216"/>
      <c r="AF158" s="233" t="s">
        <v>40</v>
      </c>
      <c r="AG158" s="216"/>
      <c r="AH158" s="216"/>
      <c r="AI158" s="33" t="s">
        <v>115</v>
      </c>
      <c r="AJ158" s="235" t="s">
        <v>223</v>
      </c>
      <c r="AK158" s="216"/>
      <c r="AL158" s="216"/>
      <c r="AM158" s="216"/>
      <c r="AN158" s="216"/>
      <c r="AO158" s="216"/>
      <c r="AP158" s="34" t="s">
        <v>497</v>
      </c>
      <c r="AQ158" s="34" t="s">
        <v>498</v>
      </c>
      <c r="AR158" s="34" t="s">
        <v>498</v>
      </c>
      <c r="AS158" s="215" t="s">
        <v>499</v>
      </c>
      <c r="AT158" s="216"/>
      <c r="AU158" s="215" t="s">
        <v>499</v>
      </c>
      <c r="AV158" s="216"/>
    </row>
    <row r="159" spans="1:48" ht="15">
      <c r="A159" s="233" t="s">
        <v>428</v>
      </c>
      <c r="B159" s="216"/>
      <c r="C159" s="233" t="s">
        <v>487</v>
      </c>
      <c r="D159" s="216"/>
      <c r="E159" s="233" t="s">
        <v>452</v>
      </c>
      <c r="F159" s="216"/>
      <c r="G159" s="233" t="s">
        <v>82</v>
      </c>
      <c r="H159" s="216"/>
      <c r="I159" s="233"/>
      <c r="J159" s="216"/>
      <c r="K159" s="216"/>
      <c r="L159" s="233"/>
      <c r="M159" s="216"/>
      <c r="N159" s="216"/>
      <c r="O159" s="233"/>
      <c r="P159" s="216"/>
      <c r="Q159" s="233"/>
      <c r="R159" s="216"/>
      <c r="S159" s="234" t="s">
        <v>500</v>
      </c>
      <c r="T159" s="216"/>
      <c r="U159" s="216"/>
      <c r="V159" s="216"/>
      <c r="W159" s="216"/>
      <c r="X159" s="216"/>
      <c r="Y159" s="216"/>
      <c r="Z159" s="216"/>
      <c r="AA159" s="233" t="s">
        <v>38</v>
      </c>
      <c r="AB159" s="216"/>
      <c r="AC159" s="216"/>
      <c r="AD159" s="216"/>
      <c r="AE159" s="216"/>
      <c r="AF159" s="233" t="s">
        <v>40</v>
      </c>
      <c r="AG159" s="216"/>
      <c r="AH159" s="216"/>
      <c r="AI159" s="33" t="s">
        <v>39</v>
      </c>
      <c r="AJ159" s="235" t="s">
        <v>209</v>
      </c>
      <c r="AK159" s="216"/>
      <c r="AL159" s="216"/>
      <c r="AM159" s="216"/>
      <c r="AN159" s="216"/>
      <c r="AO159" s="216"/>
      <c r="AP159" s="34" t="s">
        <v>501</v>
      </c>
      <c r="AQ159" s="34" t="s">
        <v>218</v>
      </c>
      <c r="AR159" s="34" t="s">
        <v>218</v>
      </c>
      <c r="AS159" s="215" t="s">
        <v>218</v>
      </c>
      <c r="AT159" s="216"/>
      <c r="AU159" s="215" t="s">
        <v>218</v>
      </c>
      <c r="AV159" s="216"/>
    </row>
    <row r="160" spans="1:48" ht="15">
      <c r="A160" s="233" t="s">
        <v>428</v>
      </c>
      <c r="B160" s="216"/>
      <c r="C160" s="233" t="s">
        <v>487</v>
      </c>
      <c r="D160" s="216"/>
      <c r="E160" s="233" t="s">
        <v>452</v>
      </c>
      <c r="F160" s="216"/>
      <c r="G160" s="233" t="s">
        <v>53</v>
      </c>
      <c r="H160" s="216"/>
      <c r="I160" s="233"/>
      <c r="J160" s="216"/>
      <c r="K160" s="216"/>
      <c r="L160" s="233"/>
      <c r="M160" s="216"/>
      <c r="N160" s="216"/>
      <c r="O160" s="233"/>
      <c r="P160" s="216"/>
      <c r="Q160" s="233"/>
      <c r="R160" s="216"/>
      <c r="S160" s="234" t="s">
        <v>502</v>
      </c>
      <c r="T160" s="216"/>
      <c r="U160" s="216"/>
      <c r="V160" s="216"/>
      <c r="W160" s="216"/>
      <c r="X160" s="216"/>
      <c r="Y160" s="216"/>
      <c r="Z160" s="216"/>
      <c r="AA160" s="233" t="s">
        <v>108</v>
      </c>
      <c r="AB160" s="216"/>
      <c r="AC160" s="216"/>
      <c r="AD160" s="216"/>
      <c r="AE160" s="216"/>
      <c r="AF160" s="233" t="s">
        <v>40</v>
      </c>
      <c r="AG160" s="216"/>
      <c r="AH160" s="216"/>
      <c r="AI160" s="33" t="s">
        <v>115</v>
      </c>
      <c r="AJ160" s="235" t="s">
        <v>223</v>
      </c>
      <c r="AK160" s="216"/>
      <c r="AL160" s="216"/>
      <c r="AM160" s="216"/>
      <c r="AN160" s="216"/>
      <c r="AO160" s="216"/>
      <c r="AP160" s="34" t="s">
        <v>503</v>
      </c>
      <c r="AQ160" s="34" t="s">
        <v>504</v>
      </c>
      <c r="AR160" s="34" t="s">
        <v>505</v>
      </c>
      <c r="AS160" s="215" t="s">
        <v>506</v>
      </c>
      <c r="AT160" s="216"/>
      <c r="AU160" s="215" t="s">
        <v>506</v>
      </c>
      <c r="AV160" s="216"/>
    </row>
    <row r="161" spans="1:48" ht="15">
      <c r="A161" s="28" t="s">
        <v>1</v>
      </c>
      <c r="B161" s="28" t="s">
        <v>1</v>
      </c>
      <c r="C161" s="28" t="s">
        <v>1</v>
      </c>
      <c r="D161" s="28" t="s">
        <v>1</v>
      </c>
      <c r="E161" s="28" t="s">
        <v>1</v>
      </c>
      <c r="F161" s="28" t="s">
        <v>1</v>
      </c>
      <c r="G161" s="28" t="s">
        <v>1</v>
      </c>
      <c r="H161" s="28" t="s">
        <v>1</v>
      </c>
      <c r="I161" s="28" t="s">
        <v>1</v>
      </c>
      <c r="J161" s="232" t="s">
        <v>1</v>
      </c>
      <c r="K161" s="216"/>
      <c r="L161" s="232" t="s">
        <v>1</v>
      </c>
      <c r="M161" s="216"/>
      <c r="N161" s="28" t="s">
        <v>1</v>
      </c>
      <c r="O161" s="28" t="s">
        <v>1</v>
      </c>
      <c r="P161" s="28" t="s">
        <v>1</v>
      </c>
      <c r="Q161" s="28" t="s">
        <v>1</v>
      </c>
      <c r="R161" s="28" t="s">
        <v>1</v>
      </c>
      <c r="S161" s="28" t="s">
        <v>1</v>
      </c>
      <c r="T161" s="28" t="s">
        <v>1</v>
      </c>
      <c r="U161" s="28" t="s">
        <v>1</v>
      </c>
      <c r="V161" s="28" t="s">
        <v>1</v>
      </c>
      <c r="W161" s="28" t="s">
        <v>1</v>
      </c>
      <c r="X161" s="28" t="s">
        <v>1</v>
      </c>
      <c r="Y161" s="28" t="s">
        <v>1</v>
      </c>
      <c r="Z161" s="28" t="s">
        <v>1</v>
      </c>
      <c r="AA161" s="232" t="s">
        <v>1</v>
      </c>
      <c r="AB161" s="216"/>
      <c r="AC161" s="232" t="s">
        <v>1</v>
      </c>
      <c r="AD161" s="216"/>
      <c r="AE161" s="28" t="s">
        <v>1</v>
      </c>
      <c r="AF161" s="28" t="s">
        <v>1</v>
      </c>
      <c r="AG161" s="28" t="s">
        <v>1</v>
      </c>
      <c r="AH161" s="28" t="s">
        <v>1</v>
      </c>
      <c r="AI161" s="28" t="s">
        <v>1</v>
      </c>
      <c r="AJ161" s="28" t="s">
        <v>1</v>
      </c>
      <c r="AK161" s="28" t="s">
        <v>1</v>
      </c>
      <c r="AL161" s="28" t="s">
        <v>1</v>
      </c>
      <c r="AM161" s="232" t="s">
        <v>1</v>
      </c>
      <c r="AN161" s="216"/>
      <c r="AO161" s="216"/>
      <c r="AP161" s="28" t="s">
        <v>1</v>
      </c>
      <c r="AQ161" s="28" t="s">
        <v>1</v>
      </c>
      <c r="AR161" s="28" t="s">
        <v>1</v>
      </c>
      <c r="AS161" s="232" t="s">
        <v>1</v>
      </c>
      <c r="AT161" s="216"/>
      <c r="AU161" s="232" t="s">
        <v>1</v>
      </c>
      <c r="AV161" s="216"/>
    </row>
    <row r="162" spans="1:48" ht="15">
      <c r="A162" s="243" t="s">
        <v>194</v>
      </c>
      <c r="B162" s="241"/>
      <c r="C162" s="241"/>
      <c r="D162" s="241"/>
      <c r="E162" s="241"/>
      <c r="F162" s="241"/>
      <c r="G162" s="242"/>
      <c r="H162" s="244" t="s">
        <v>507</v>
      </c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2"/>
      <c r="AP162" s="28" t="s">
        <v>1</v>
      </c>
      <c r="AQ162" s="28" t="s">
        <v>1</v>
      </c>
      <c r="AR162" s="28" t="s">
        <v>1</v>
      </c>
      <c r="AS162" s="232" t="s">
        <v>1</v>
      </c>
      <c r="AT162" s="216"/>
      <c r="AU162" s="232" t="s">
        <v>1</v>
      </c>
      <c r="AV162" s="216"/>
    </row>
    <row r="163" spans="1:48" ht="27">
      <c r="A163" s="240" t="s">
        <v>9</v>
      </c>
      <c r="B163" s="242"/>
      <c r="C163" s="245" t="s">
        <v>10</v>
      </c>
      <c r="D163" s="242"/>
      <c r="E163" s="240" t="s">
        <v>196</v>
      </c>
      <c r="F163" s="242"/>
      <c r="G163" s="240" t="s">
        <v>197</v>
      </c>
      <c r="H163" s="242"/>
      <c r="I163" s="240" t="s">
        <v>13</v>
      </c>
      <c r="J163" s="241"/>
      <c r="K163" s="242"/>
      <c r="L163" s="240" t="s">
        <v>198</v>
      </c>
      <c r="M163" s="241"/>
      <c r="N163" s="242"/>
      <c r="O163" s="240" t="s">
        <v>15</v>
      </c>
      <c r="P163" s="242"/>
      <c r="Q163" s="240" t="s">
        <v>199</v>
      </c>
      <c r="R163" s="242"/>
      <c r="S163" s="240" t="s">
        <v>200</v>
      </c>
      <c r="T163" s="241"/>
      <c r="U163" s="241"/>
      <c r="V163" s="241"/>
      <c r="W163" s="241"/>
      <c r="X163" s="241"/>
      <c r="Y163" s="241"/>
      <c r="Z163" s="242"/>
      <c r="AA163" s="240" t="s">
        <v>17</v>
      </c>
      <c r="AB163" s="241"/>
      <c r="AC163" s="241"/>
      <c r="AD163" s="241"/>
      <c r="AE163" s="242"/>
      <c r="AF163" s="240" t="s">
        <v>201</v>
      </c>
      <c r="AG163" s="241"/>
      <c r="AH163" s="242"/>
      <c r="AI163" s="30" t="s">
        <v>202</v>
      </c>
      <c r="AJ163" s="240" t="s">
        <v>173</v>
      </c>
      <c r="AK163" s="241"/>
      <c r="AL163" s="241"/>
      <c r="AM163" s="241"/>
      <c r="AN163" s="241"/>
      <c r="AO163" s="242"/>
      <c r="AP163" s="30" t="s">
        <v>203</v>
      </c>
      <c r="AQ163" s="30" t="s">
        <v>204</v>
      </c>
      <c r="AR163" s="30" t="s">
        <v>205</v>
      </c>
      <c r="AS163" s="240" t="s">
        <v>206</v>
      </c>
      <c r="AT163" s="242"/>
      <c r="AU163" s="240" t="s">
        <v>207</v>
      </c>
      <c r="AV163" s="242"/>
    </row>
    <row r="164" spans="1:48" ht="15">
      <c r="A164" s="238" t="s">
        <v>428</v>
      </c>
      <c r="B164" s="216"/>
      <c r="C164" s="238"/>
      <c r="D164" s="216"/>
      <c r="E164" s="238"/>
      <c r="F164" s="216"/>
      <c r="G164" s="238"/>
      <c r="H164" s="216"/>
      <c r="I164" s="238"/>
      <c r="J164" s="216"/>
      <c r="K164" s="216"/>
      <c r="L164" s="238"/>
      <c r="M164" s="216"/>
      <c r="N164" s="216"/>
      <c r="O164" s="238"/>
      <c r="P164" s="216"/>
      <c r="Q164" s="238"/>
      <c r="R164" s="216"/>
      <c r="S164" s="239" t="s">
        <v>429</v>
      </c>
      <c r="T164" s="216"/>
      <c r="U164" s="216"/>
      <c r="V164" s="216"/>
      <c r="W164" s="216"/>
      <c r="X164" s="216"/>
      <c r="Y164" s="216"/>
      <c r="Z164" s="216"/>
      <c r="AA164" s="238" t="s">
        <v>108</v>
      </c>
      <c r="AB164" s="216"/>
      <c r="AC164" s="216"/>
      <c r="AD164" s="216"/>
      <c r="AE164" s="216"/>
      <c r="AF164" s="238" t="s">
        <v>40</v>
      </c>
      <c r="AG164" s="216"/>
      <c r="AH164" s="216"/>
      <c r="AI164" s="31" t="s">
        <v>109</v>
      </c>
      <c r="AJ164" s="236" t="s">
        <v>219</v>
      </c>
      <c r="AK164" s="216"/>
      <c r="AL164" s="216"/>
      <c r="AM164" s="216"/>
      <c r="AN164" s="216"/>
      <c r="AO164" s="216"/>
      <c r="AP164" s="32" t="s">
        <v>218</v>
      </c>
      <c r="AQ164" s="32" t="s">
        <v>218</v>
      </c>
      <c r="AR164" s="32" t="s">
        <v>218</v>
      </c>
      <c r="AS164" s="237" t="s">
        <v>218</v>
      </c>
      <c r="AT164" s="216"/>
      <c r="AU164" s="237" t="s">
        <v>218</v>
      </c>
      <c r="AV164" s="216"/>
    </row>
    <row r="165" spans="1:48" ht="15">
      <c r="A165" s="238" t="s">
        <v>428</v>
      </c>
      <c r="B165" s="216"/>
      <c r="C165" s="238" t="s">
        <v>442</v>
      </c>
      <c r="D165" s="216"/>
      <c r="E165" s="238"/>
      <c r="F165" s="216"/>
      <c r="G165" s="238"/>
      <c r="H165" s="216"/>
      <c r="I165" s="238"/>
      <c r="J165" s="216"/>
      <c r="K165" s="216"/>
      <c r="L165" s="238"/>
      <c r="M165" s="216"/>
      <c r="N165" s="216"/>
      <c r="O165" s="238"/>
      <c r="P165" s="216"/>
      <c r="Q165" s="238"/>
      <c r="R165" s="216"/>
      <c r="S165" s="239" t="s">
        <v>443</v>
      </c>
      <c r="T165" s="216"/>
      <c r="U165" s="216"/>
      <c r="V165" s="216"/>
      <c r="W165" s="216"/>
      <c r="X165" s="216"/>
      <c r="Y165" s="216"/>
      <c r="Z165" s="216"/>
      <c r="AA165" s="238" t="s">
        <v>108</v>
      </c>
      <c r="AB165" s="216"/>
      <c r="AC165" s="216"/>
      <c r="AD165" s="216"/>
      <c r="AE165" s="216"/>
      <c r="AF165" s="238" t="s">
        <v>40</v>
      </c>
      <c r="AG165" s="216"/>
      <c r="AH165" s="216"/>
      <c r="AI165" s="31" t="s">
        <v>109</v>
      </c>
      <c r="AJ165" s="236" t="s">
        <v>219</v>
      </c>
      <c r="AK165" s="216"/>
      <c r="AL165" s="216"/>
      <c r="AM165" s="216"/>
      <c r="AN165" s="216"/>
      <c r="AO165" s="216"/>
      <c r="AP165" s="32" t="s">
        <v>218</v>
      </c>
      <c r="AQ165" s="32" t="s">
        <v>218</v>
      </c>
      <c r="AR165" s="32" t="s">
        <v>218</v>
      </c>
      <c r="AS165" s="237" t="s">
        <v>218</v>
      </c>
      <c r="AT165" s="216"/>
      <c r="AU165" s="237" t="s">
        <v>218</v>
      </c>
      <c r="AV165" s="216"/>
    </row>
    <row r="166" spans="1:48" ht="15">
      <c r="A166" s="238" t="s">
        <v>428</v>
      </c>
      <c r="B166" s="216"/>
      <c r="C166" s="238" t="s">
        <v>442</v>
      </c>
      <c r="D166" s="216"/>
      <c r="E166" s="238" t="s">
        <v>452</v>
      </c>
      <c r="F166" s="216"/>
      <c r="G166" s="238"/>
      <c r="H166" s="216"/>
      <c r="I166" s="238"/>
      <c r="J166" s="216"/>
      <c r="K166" s="216"/>
      <c r="L166" s="238"/>
      <c r="M166" s="216"/>
      <c r="N166" s="216"/>
      <c r="O166" s="238"/>
      <c r="P166" s="216"/>
      <c r="Q166" s="238"/>
      <c r="R166" s="216"/>
      <c r="S166" s="239" t="s">
        <v>453</v>
      </c>
      <c r="T166" s="216"/>
      <c r="U166" s="216"/>
      <c r="V166" s="216"/>
      <c r="W166" s="216"/>
      <c r="X166" s="216"/>
      <c r="Y166" s="216"/>
      <c r="Z166" s="216"/>
      <c r="AA166" s="238" t="s">
        <v>108</v>
      </c>
      <c r="AB166" s="216"/>
      <c r="AC166" s="216"/>
      <c r="AD166" s="216"/>
      <c r="AE166" s="216"/>
      <c r="AF166" s="238" t="s">
        <v>40</v>
      </c>
      <c r="AG166" s="216"/>
      <c r="AH166" s="216"/>
      <c r="AI166" s="31" t="s">
        <v>109</v>
      </c>
      <c r="AJ166" s="236" t="s">
        <v>219</v>
      </c>
      <c r="AK166" s="216"/>
      <c r="AL166" s="216"/>
      <c r="AM166" s="216"/>
      <c r="AN166" s="216"/>
      <c r="AO166" s="216"/>
      <c r="AP166" s="32" t="s">
        <v>218</v>
      </c>
      <c r="AQ166" s="32" t="s">
        <v>218</v>
      </c>
      <c r="AR166" s="32" t="s">
        <v>218</v>
      </c>
      <c r="AS166" s="237" t="s">
        <v>218</v>
      </c>
      <c r="AT166" s="216"/>
      <c r="AU166" s="237" t="s">
        <v>218</v>
      </c>
      <c r="AV166" s="216"/>
    </row>
    <row r="167" spans="1:48" ht="15">
      <c r="A167" s="233" t="s">
        <v>428</v>
      </c>
      <c r="B167" s="216"/>
      <c r="C167" s="233" t="s">
        <v>442</v>
      </c>
      <c r="D167" s="216"/>
      <c r="E167" s="233" t="s">
        <v>452</v>
      </c>
      <c r="F167" s="216"/>
      <c r="G167" s="233" t="s">
        <v>43</v>
      </c>
      <c r="H167" s="216"/>
      <c r="I167" s="233"/>
      <c r="J167" s="216"/>
      <c r="K167" s="216"/>
      <c r="L167" s="233"/>
      <c r="M167" s="216"/>
      <c r="N167" s="216"/>
      <c r="O167" s="233"/>
      <c r="P167" s="216"/>
      <c r="Q167" s="233"/>
      <c r="R167" s="216"/>
      <c r="S167" s="234" t="s">
        <v>464</v>
      </c>
      <c r="T167" s="216"/>
      <c r="U167" s="216"/>
      <c r="V167" s="216"/>
      <c r="W167" s="216"/>
      <c r="X167" s="216"/>
      <c r="Y167" s="216"/>
      <c r="Z167" s="216"/>
      <c r="AA167" s="233" t="s">
        <v>108</v>
      </c>
      <c r="AB167" s="216"/>
      <c r="AC167" s="216"/>
      <c r="AD167" s="216"/>
      <c r="AE167" s="216"/>
      <c r="AF167" s="233" t="s">
        <v>40</v>
      </c>
      <c r="AG167" s="216"/>
      <c r="AH167" s="216"/>
      <c r="AI167" s="33" t="s">
        <v>109</v>
      </c>
      <c r="AJ167" s="235" t="s">
        <v>219</v>
      </c>
      <c r="AK167" s="216"/>
      <c r="AL167" s="216"/>
      <c r="AM167" s="216"/>
      <c r="AN167" s="216"/>
      <c r="AO167" s="216"/>
      <c r="AP167" s="34" t="s">
        <v>218</v>
      </c>
      <c r="AQ167" s="34" t="s">
        <v>218</v>
      </c>
      <c r="AR167" s="34" t="s">
        <v>218</v>
      </c>
      <c r="AS167" s="215" t="s">
        <v>218</v>
      </c>
      <c r="AT167" s="216"/>
      <c r="AU167" s="215" t="s">
        <v>218</v>
      </c>
      <c r="AV167" s="216"/>
    </row>
    <row r="168" spans="1:48" ht="15">
      <c r="A168" s="28" t="s">
        <v>1</v>
      </c>
      <c r="B168" s="28" t="s">
        <v>1</v>
      </c>
      <c r="C168" s="28" t="s">
        <v>1</v>
      </c>
      <c r="D168" s="28" t="s">
        <v>1</v>
      </c>
      <c r="E168" s="28" t="s">
        <v>1</v>
      </c>
      <c r="F168" s="28" t="s">
        <v>1</v>
      </c>
      <c r="G168" s="28" t="s">
        <v>1</v>
      </c>
      <c r="H168" s="28" t="s">
        <v>1</v>
      </c>
      <c r="I168" s="28" t="s">
        <v>1</v>
      </c>
      <c r="J168" s="232" t="s">
        <v>1</v>
      </c>
      <c r="K168" s="216"/>
      <c r="L168" s="232" t="s">
        <v>1</v>
      </c>
      <c r="M168" s="216"/>
      <c r="N168" s="28" t="s">
        <v>1</v>
      </c>
      <c r="O168" s="28" t="s">
        <v>1</v>
      </c>
      <c r="P168" s="28" t="s">
        <v>1</v>
      </c>
      <c r="Q168" s="28" t="s">
        <v>1</v>
      </c>
      <c r="R168" s="28" t="s">
        <v>1</v>
      </c>
      <c r="S168" s="28" t="s">
        <v>1</v>
      </c>
      <c r="T168" s="28" t="s">
        <v>1</v>
      </c>
      <c r="U168" s="28" t="s">
        <v>1</v>
      </c>
      <c r="V168" s="28" t="s">
        <v>1</v>
      </c>
      <c r="W168" s="28" t="s">
        <v>1</v>
      </c>
      <c r="X168" s="28" t="s">
        <v>1</v>
      </c>
      <c r="Y168" s="28" t="s">
        <v>1</v>
      </c>
      <c r="Z168" s="28" t="s">
        <v>1</v>
      </c>
      <c r="AA168" s="232" t="s">
        <v>1</v>
      </c>
      <c r="AB168" s="216"/>
      <c r="AC168" s="232" t="s">
        <v>1</v>
      </c>
      <c r="AD168" s="216"/>
      <c r="AE168" s="28" t="s">
        <v>1</v>
      </c>
      <c r="AF168" s="28" t="s">
        <v>1</v>
      </c>
      <c r="AG168" s="28" t="s">
        <v>1</v>
      </c>
      <c r="AH168" s="28" t="s">
        <v>1</v>
      </c>
      <c r="AI168" s="28" t="s">
        <v>1</v>
      </c>
      <c r="AJ168" s="28" t="s">
        <v>1</v>
      </c>
      <c r="AK168" s="28" t="s">
        <v>1</v>
      </c>
      <c r="AL168" s="28" t="s">
        <v>1</v>
      </c>
      <c r="AM168" s="232" t="s">
        <v>1</v>
      </c>
      <c r="AN168" s="216"/>
      <c r="AO168" s="216"/>
      <c r="AP168" s="28" t="s">
        <v>1</v>
      </c>
      <c r="AQ168" s="28" t="s">
        <v>1</v>
      </c>
      <c r="AR168" s="28" t="s">
        <v>1</v>
      </c>
      <c r="AS168" s="232" t="s">
        <v>1</v>
      </c>
      <c r="AT168" s="216"/>
      <c r="AU168" s="232" t="s">
        <v>1</v>
      </c>
      <c r="AV168" s="216"/>
    </row>
  </sheetData>
  <mergeCells count="2130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S122:Z122"/>
    <mergeCell ref="AA122:AE122"/>
    <mergeCell ref="AF122:AH122"/>
    <mergeCell ref="AJ122:AO122"/>
    <mergeCell ref="AS122:AT122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4:Z124"/>
    <mergeCell ref="AA124:AE124"/>
    <mergeCell ref="AF124:AH124"/>
    <mergeCell ref="AJ124:AO124"/>
    <mergeCell ref="AS124:AT124"/>
    <mergeCell ref="AU124:AV124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S126:Z126"/>
    <mergeCell ref="AA126:AE126"/>
    <mergeCell ref="AF126:AH126"/>
    <mergeCell ref="AJ126:AO126"/>
    <mergeCell ref="AS126:AT126"/>
    <mergeCell ref="AU126:AV126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O125:P125"/>
    <mergeCell ref="Q125:R125"/>
    <mergeCell ref="S125:Z125"/>
    <mergeCell ref="AA125:AE125"/>
    <mergeCell ref="AF125:AH125"/>
    <mergeCell ref="AJ125:AO125"/>
    <mergeCell ref="A125:B125"/>
    <mergeCell ref="C125:D125"/>
    <mergeCell ref="E125:F125"/>
    <mergeCell ref="G125:H125"/>
    <mergeCell ref="I125:K125"/>
    <mergeCell ref="L125:N125"/>
    <mergeCell ref="S128:Z128"/>
    <mergeCell ref="AA128:AE128"/>
    <mergeCell ref="AF128:AH128"/>
    <mergeCell ref="AJ128:AO128"/>
    <mergeCell ref="AS128:AT128"/>
    <mergeCell ref="AU128:AV128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O127:P127"/>
    <mergeCell ref="Q127:R127"/>
    <mergeCell ref="S127:Z127"/>
    <mergeCell ref="AA127:AE127"/>
    <mergeCell ref="AF127:AH127"/>
    <mergeCell ref="AJ127:AO127"/>
    <mergeCell ref="A127:B127"/>
    <mergeCell ref="C127:D127"/>
    <mergeCell ref="E127:F127"/>
    <mergeCell ref="G127:H127"/>
    <mergeCell ref="I127:K127"/>
    <mergeCell ref="L127:N127"/>
    <mergeCell ref="S130:Z130"/>
    <mergeCell ref="AA130:AE130"/>
    <mergeCell ref="AF130:AH130"/>
    <mergeCell ref="AJ130:AO130"/>
    <mergeCell ref="AS130:AT130"/>
    <mergeCell ref="AU130:AV130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O129:P129"/>
    <mergeCell ref="Q129:R129"/>
    <mergeCell ref="S129:Z129"/>
    <mergeCell ref="AA129:AE129"/>
    <mergeCell ref="AF129:AH129"/>
    <mergeCell ref="AJ129:AO129"/>
    <mergeCell ref="A129:B129"/>
    <mergeCell ref="C129:D129"/>
    <mergeCell ref="E129:F129"/>
    <mergeCell ref="G129:H129"/>
    <mergeCell ref="I129:K129"/>
    <mergeCell ref="L129:N129"/>
    <mergeCell ref="S132:Z132"/>
    <mergeCell ref="AA132:AE132"/>
    <mergeCell ref="AF132:AH132"/>
    <mergeCell ref="AJ132:AO132"/>
    <mergeCell ref="AS132:AT132"/>
    <mergeCell ref="AU132:AV132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O131:P131"/>
    <mergeCell ref="Q131:R131"/>
    <mergeCell ref="S131:Z131"/>
    <mergeCell ref="AA131:AE131"/>
    <mergeCell ref="AF131:AH131"/>
    <mergeCell ref="AJ131:AO131"/>
    <mergeCell ref="A131:B131"/>
    <mergeCell ref="C131:D131"/>
    <mergeCell ref="E131:F131"/>
    <mergeCell ref="G131:H131"/>
    <mergeCell ref="I131:K131"/>
    <mergeCell ref="L131:N131"/>
    <mergeCell ref="S134:Z134"/>
    <mergeCell ref="AA134:AE134"/>
    <mergeCell ref="AF134:AH134"/>
    <mergeCell ref="AJ134:AO134"/>
    <mergeCell ref="AS134:AT134"/>
    <mergeCell ref="AU134:AV134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O133:P133"/>
    <mergeCell ref="Q133:R133"/>
    <mergeCell ref="S133:Z133"/>
    <mergeCell ref="AA133:AE133"/>
    <mergeCell ref="AF133:AH133"/>
    <mergeCell ref="AJ133:AO133"/>
    <mergeCell ref="A133:B133"/>
    <mergeCell ref="C133:D133"/>
    <mergeCell ref="E133:F133"/>
    <mergeCell ref="G133:H133"/>
    <mergeCell ref="I133:K133"/>
    <mergeCell ref="L133:N133"/>
    <mergeCell ref="S136:Z136"/>
    <mergeCell ref="AA136:AE136"/>
    <mergeCell ref="AF136:AH136"/>
    <mergeCell ref="AJ136:AO136"/>
    <mergeCell ref="AS136:AT136"/>
    <mergeCell ref="AU136:AV136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O135:P135"/>
    <mergeCell ref="Q135:R135"/>
    <mergeCell ref="S135:Z135"/>
    <mergeCell ref="AA135:AE135"/>
    <mergeCell ref="AF135:AH135"/>
    <mergeCell ref="AJ135:AO135"/>
    <mergeCell ref="A135:B135"/>
    <mergeCell ref="C135:D135"/>
    <mergeCell ref="E135:F135"/>
    <mergeCell ref="G135:H135"/>
    <mergeCell ref="I135:K135"/>
    <mergeCell ref="L135:N135"/>
    <mergeCell ref="S138:Z138"/>
    <mergeCell ref="AA138:AE138"/>
    <mergeCell ref="AF138:AH138"/>
    <mergeCell ref="AJ138:AO138"/>
    <mergeCell ref="AS138:AT138"/>
    <mergeCell ref="AU138:AV138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O137:P137"/>
    <mergeCell ref="Q137:R137"/>
    <mergeCell ref="S137:Z137"/>
    <mergeCell ref="AA137:AE137"/>
    <mergeCell ref="AF137:AH137"/>
    <mergeCell ref="AJ137:AO137"/>
    <mergeCell ref="A137:B137"/>
    <mergeCell ref="C137:D137"/>
    <mergeCell ref="E137:F137"/>
    <mergeCell ref="G137:H137"/>
    <mergeCell ref="I137:K137"/>
    <mergeCell ref="L137:N137"/>
    <mergeCell ref="S140:Z140"/>
    <mergeCell ref="AA140:AE140"/>
    <mergeCell ref="AF140:AH140"/>
    <mergeCell ref="AJ140:AO140"/>
    <mergeCell ref="AS140:AT140"/>
    <mergeCell ref="AU140:AV140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O139:P139"/>
    <mergeCell ref="Q139:R139"/>
    <mergeCell ref="S139:Z139"/>
    <mergeCell ref="AA139:AE139"/>
    <mergeCell ref="AF139:AH139"/>
    <mergeCell ref="AJ139:AO139"/>
    <mergeCell ref="A139:B139"/>
    <mergeCell ref="C139:D139"/>
    <mergeCell ref="E139:F139"/>
    <mergeCell ref="G139:H139"/>
    <mergeCell ref="I139:K139"/>
    <mergeCell ref="L139:N139"/>
    <mergeCell ref="S142:Z142"/>
    <mergeCell ref="AA142:AE142"/>
    <mergeCell ref="AF142:AH142"/>
    <mergeCell ref="AJ142:AO142"/>
    <mergeCell ref="AS142:AT142"/>
    <mergeCell ref="AU142:AV142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O141:P141"/>
    <mergeCell ref="Q141:R141"/>
    <mergeCell ref="S141:Z141"/>
    <mergeCell ref="AA141:AE141"/>
    <mergeCell ref="AF141:AH141"/>
    <mergeCell ref="AJ141:AO141"/>
    <mergeCell ref="A141:B141"/>
    <mergeCell ref="C141:D141"/>
    <mergeCell ref="E141:F141"/>
    <mergeCell ref="G141:H141"/>
    <mergeCell ref="I141:K141"/>
    <mergeCell ref="L141:N141"/>
    <mergeCell ref="S144:Z144"/>
    <mergeCell ref="AA144:AE144"/>
    <mergeCell ref="AF144:AH144"/>
    <mergeCell ref="AJ144:AO144"/>
    <mergeCell ref="AS144:AT144"/>
    <mergeCell ref="AU144:AV144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O143:P143"/>
    <mergeCell ref="Q143:R143"/>
    <mergeCell ref="S143:Z143"/>
    <mergeCell ref="AA143:AE143"/>
    <mergeCell ref="AF143:AH143"/>
    <mergeCell ref="AJ143:AO143"/>
    <mergeCell ref="A143:B143"/>
    <mergeCell ref="C143:D143"/>
    <mergeCell ref="E143:F143"/>
    <mergeCell ref="G143:H143"/>
    <mergeCell ref="I143:K143"/>
    <mergeCell ref="L143:N143"/>
    <mergeCell ref="S146:Z146"/>
    <mergeCell ref="AA146:AE146"/>
    <mergeCell ref="AF146:AH146"/>
    <mergeCell ref="AJ146:AO146"/>
    <mergeCell ref="AS146:AT146"/>
    <mergeCell ref="AU146:AV146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O145:P145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S148:Z148"/>
    <mergeCell ref="AA148:AE148"/>
    <mergeCell ref="AF148:AH148"/>
    <mergeCell ref="AJ148:AO148"/>
    <mergeCell ref="AS148:AT148"/>
    <mergeCell ref="AU148:AV148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O147:P147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S150:Z150"/>
    <mergeCell ref="AA150:AE150"/>
    <mergeCell ref="AF150:AH150"/>
    <mergeCell ref="AJ150:AO150"/>
    <mergeCell ref="AS150:AT150"/>
    <mergeCell ref="AU150:AV150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O149:P149"/>
    <mergeCell ref="Q149:R149"/>
    <mergeCell ref="S149:Z149"/>
    <mergeCell ref="AA149:AE149"/>
    <mergeCell ref="AF149:AH149"/>
    <mergeCell ref="AJ149:AO149"/>
    <mergeCell ref="A149:B149"/>
    <mergeCell ref="C149:D149"/>
    <mergeCell ref="E149:F149"/>
    <mergeCell ref="G149:H149"/>
    <mergeCell ref="I149:K149"/>
    <mergeCell ref="L149:N149"/>
    <mergeCell ref="S152:Z152"/>
    <mergeCell ref="AA152:AE152"/>
    <mergeCell ref="AF152:AH152"/>
    <mergeCell ref="AJ152:AO152"/>
    <mergeCell ref="AS152:AT152"/>
    <mergeCell ref="AU152:AV152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O151:P151"/>
    <mergeCell ref="Q151:R151"/>
    <mergeCell ref="S151:Z151"/>
    <mergeCell ref="AA151:AE151"/>
    <mergeCell ref="AF151:AH151"/>
    <mergeCell ref="AJ151:AO151"/>
    <mergeCell ref="A151:B151"/>
    <mergeCell ref="C151:D151"/>
    <mergeCell ref="E151:F151"/>
    <mergeCell ref="G151:H151"/>
    <mergeCell ref="I151:K151"/>
    <mergeCell ref="L151:N151"/>
    <mergeCell ref="S154:Z154"/>
    <mergeCell ref="AA154:AE154"/>
    <mergeCell ref="AF154:AH154"/>
    <mergeCell ref="AJ154:AO154"/>
    <mergeCell ref="AS154:AT154"/>
    <mergeCell ref="AU154:AV154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O153:P153"/>
    <mergeCell ref="Q153:R153"/>
    <mergeCell ref="S153:Z153"/>
    <mergeCell ref="AA153:AE153"/>
    <mergeCell ref="AF153:AH153"/>
    <mergeCell ref="AJ153:AO153"/>
    <mergeCell ref="A153:B153"/>
    <mergeCell ref="C153:D153"/>
    <mergeCell ref="E153:F153"/>
    <mergeCell ref="G153:H153"/>
    <mergeCell ref="I153:K153"/>
    <mergeCell ref="L153:N153"/>
    <mergeCell ref="S156:Z156"/>
    <mergeCell ref="AA156:AE156"/>
    <mergeCell ref="AF156:AH156"/>
    <mergeCell ref="AJ156:AO156"/>
    <mergeCell ref="AS156:AT156"/>
    <mergeCell ref="AU156:AV156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O155:P155"/>
    <mergeCell ref="Q155:R155"/>
    <mergeCell ref="S155:Z155"/>
    <mergeCell ref="AA155:AE155"/>
    <mergeCell ref="AF155:AH155"/>
    <mergeCell ref="AJ155:AO155"/>
    <mergeCell ref="A155:B155"/>
    <mergeCell ref="C155:D155"/>
    <mergeCell ref="E155:F155"/>
    <mergeCell ref="G155:H155"/>
    <mergeCell ref="I155:K155"/>
    <mergeCell ref="L155:N155"/>
    <mergeCell ref="S158:Z158"/>
    <mergeCell ref="AA158:AE158"/>
    <mergeCell ref="AF158:AH158"/>
    <mergeCell ref="AJ158:AO158"/>
    <mergeCell ref="AS158:AT158"/>
    <mergeCell ref="AU158:AV158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O157:P157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S160:Z160"/>
    <mergeCell ref="AA160:AE160"/>
    <mergeCell ref="AF160:AH160"/>
    <mergeCell ref="AJ160:AO160"/>
    <mergeCell ref="AS160:AT160"/>
    <mergeCell ref="AU160:AV160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O159:P159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L163:N163"/>
    <mergeCell ref="O163:P163"/>
    <mergeCell ref="Q163:R163"/>
    <mergeCell ref="S163:Z163"/>
    <mergeCell ref="AA163:AE163"/>
    <mergeCell ref="AF163:AH163"/>
    <mergeCell ref="AU161:AV161"/>
    <mergeCell ref="A162:G162"/>
    <mergeCell ref="H162:AO162"/>
    <mergeCell ref="AS162:AT162"/>
    <mergeCell ref="AU162:AV162"/>
    <mergeCell ref="A163:B163"/>
    <mergeCell ref="C163:D163"/>
    <mergeCell ref="E163:F163"/>
    <mergeCell ref="G163:H163"/>
    <mergeCell ref="I163:K163"/>
    <mergeCell ref="J161:K161"/>
    <mergeCell ref="L161:M161"/>
    <mergeCell ref="AA161:AB161"/>
    <mergeCell ref="AC161:AD161"/>
    <mergeCell ref="AM161:AO161"/>
    <mergeCell ref="AS161:AT161"/>
    <mergeCell ref="AU165:AV165"/>
    <mergeCell ref="A166:B166"/>
    <mergeCell ref="C166:D166"/>
    <mergeCell ref="E166:F166"/>
    <mergeCell ref="G166:H166"/>
    <mergeCell ref="I166:K166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Q164:R164"/>
    <mergeCell ref="S164:Z164"/>
    <mergeCell ref="AA164:AE164"/>
    <mergeCell ref="AF164:AH164"/>
    <mergeCell ref="AJ164:AO164"/>
    <mergeCell ref="AS164:AT164"/>
    <mergeCell ref="A167:B167"/>
    <mergeCell ref="C167:D167"/>
    <mergeCell ref="E167:F167"/>
    <mergeCell ref="G167:H167"/>
    <mergeCell ref="I167:K167"/>
    <mergeCell ref="L167:N167"/>
    <mergeCell ref="O167:P167"/>
    <mergeCell ref="L166:N166"/>
    <mergeCell ref="O166:P166"/>
    <mergeCell ref="Q166:R166"/>
    <mergeCell ref="S166:Z166"/>
    <mergeCell ref="AA166:AE166"/>
    <mergeCell ref="AF166:AH166"/>
    <mergeCell ref="AA165:AE165"/>
    <mergeCell ref="AF165:AH165"/>
    <mergeCell ref="AJ165:AO165"/>
    <mergeCell ref="AS165:AT165"/>
    <mergeCell ref="AU167:AV167"/>
    <mergeCell ref="J168:K168"/>
    <mergeCell ref="L168:M168"/>
    <mergeCell ref="AA168:AB168"/>
    <mergeCell ref="AC168:AD168"/>
    <mergeCell ref="AM168:AO168"/>
    <mergeCell ref="AS168:AT168"/>
    <mergeCell ref="AU168:AV168"/>
    <mergeCell ref="Q167:R167"/>
    <mergeCell ref="S167:Z167"/>
    <mergeCell ref="AA167:AE167"/>
    <mergeCell ref="AF167:AH167"/>
    <mergeCell ref="AJ167:AO167"/>
    <mergeCell ref="AS167:AT167"/>
    <mergeCell ref="AJ166:AO166"/>
    <mergeCell ref="AS166:AT166"/>
    <mergeCell ref="AU166:AV16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workbookViewId="0" topLeftCell="T1">
      <selection activeCell="G71" sqref="G71:H71"/>
    </sheetView>
  </sheetViews>
  <sheetFormatPr defaultColWidth="11.421875" defaultRowHeight="15"/>
  <cols>
    <col min="1" max="1" width="13.421875" style="0" customWidth="1"/>
    <col min="2" max="2" width="27.00390625" style="0" customWidth="1"/>
    <col min="3" max="3" width="21.57421875" style="0" customWidth="1"/>
    <col min="4" max="11" width="5.421875" style="0" customWidth="1"/>
    <col min="12" max="12" width="9.57421875" style="0" customWidth="1"/>
    <col min="13" max="13" width="8.00390625" style="0" customWidth="1"/>
    <col min="14" max="14" width="9.57421875" style="0" customWidth="1"/>
    <col min="15" max="15" width="27.57421875" style="0" customWidth="1"/>
    <col min="16" max="22" width="18.8515625" style="0" customWidth="1"/>
    <col min="23" max="24" width="18.8515625" style="25" customWidth="1"/>
    <col min="25" max="25" width="18.8515625" style="0" customWidth="1"/>
    <col min="26" max="26" width="18.8515625" style="25" customWidth="1"/>
    <col min="27" max="27" width="11.421875" style="0" hidden="1" customWidth="1"/>
    <col min="28" max="28" width="0.42578125" style="0" customWidth="1"/>
  </cols>
  <sheetData>
    <row r="1" spans="1:26" ht="15">
      <c r="A1" s="1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22" t="s">
        <v>1</v>
      </c>
      <c r="X1" s="22" t="s">
        <v>1</v>
      </c>
      <c r="Y1" s="3" t="s">
        <v>1</v>
      </c>
      <c r="Z1" s="22" t="s">
        <v>1</v>
      </c>
    </row>
    <row r="2" spans="1:26" ht="1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22" t="s">
        <v>1</v>
      </c>
      <c r="X2" s="22" t="s">
        <v>1</v>
      </c>
      <c r="Y2" s="3" t="s">
        <v>1</v>
      </c>
      <c r="Z2" s="22" t="s">
        <v>1</v>
      </c>
    </row>
    <row r="3" spans="1:26" ht="1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22" t="s">
        <v>1</v>
      </c>
      <c r="X3" s="22" t="s">
        <v>1</v>
      </c>
      <c r="Y3" s="3" t="s">
        <v>1</v>
      </c>
      <c r="Z3" s="22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23" t="s">
        <v>28</v>
      </c>
      <c r="X4" s="23" t="s">
        <v>29</v>
      </c>
      <c r="Y4" s="1" t="s">
        <v>30</v>
      </c>
      <c r="Z4" s="23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1977033544</v>
      </c>
      <c r="Q5" s="7">
        <v>0</v>
      </c>
      <c r="R5" s="7">
        <v>0</v>
      </c>
      <c r="S5" s="7">
        <v>1977033544</v>
      </c>
      <c r="T5" s="7">
        <v>0</v>
      </c>
      <c r="U5" s="7">
        <v>1977033544</v>
      </c>
      <c r="V5" s="7">
        <v>0</v>
      </c>
      <c r="W5" s="24">
        <v>475448603</v>
      </c>
      <c r="X5" s="24">
        <v>475448603</v>
      </c>
      <c r="Y5" s="7">
        <v>475448603</v>
      </c>
      <c r="Z5" s="24">
        <v>475448603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43</v>
      </c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151252158</v>
      </c>
      <c r="Q6" s="7">
        <v>0</v>
      </c>
      <c r="R6" s="7">
        <v>0</v>
      </c>
      <c r="S6" s="7">
        <v>151252158</v>
      </c>
      <c r="T6" s="7">
        <v>0</v>
      </c>
      <c r="U6" s="7">
        <v>151252158</v>
      </c>
      <c r="V6" s="7">
        <v>0</v>
      </c>
      <c r="W6" s="24">
        <v>20537665</v>
      </c>
      <c r="X6" s="24">
        <v>20537665</v>
      </c>
      <c r="Y6" s="7">
        <v>20537665</v>
      </c>
      <c r="Z6" s="24">
        <v>20537665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46</v>
      </c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17194130</v>
      </c>
      <c r="Q7" s="7">
        <v>0</v>
      </c>
      <c r="R7" s="7">
        <v>0</v>
      </c>
      <c r="S7" s="7">
        <v>17194130</v>
      </c>
      <c r="T7" s="7">
        <v>0</v>
      </c>
      <c r="U7" s="7">
        <v>17194130</v>
      </c>
      <c r="V7" s="7">
        <v>0</v>
      </c>
      <c r="W7" s="24">
        <v>1188529</v>
      </c>
      <c r="X7" s="24">
        <v>1188529</v>
      </c>
      <c r="Y7" s="7">
        <v>1188529</v>
      </c>
      <c r="Z7" s="24">
        <v>1188529</v>
      </c>
    </row>
    <row r="8" spans="1:26" ht="22.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46</v>
      </c>
      <c r="I8" s="4" t="s">
        <v>36</v>
      </c>
      <c r="J8" s="4"/>
      <c r="K8" s="4"/>
      <c r="L8" s="4" t="s">
        <v>38</v>
      </c>
      <c r="M8" s="4" t="s">
        <v>39</v>
      </c>
      <c r="N8" s="4" t="s">
        <v>40</v>
      </c>
      <c r="O8" s="5" t="s">
        <v>49</v>
      </c>
      <c r="P8" s="7">
        <v>47526773</v>
      </c>
      <c r="Q8" s="7">
        <v>0</v>
      </c>
      <c r="R8" s="7">
        <v>0</v>
      </c>
      <c r="S8" s="7">
        <v>47526773</v>
      </c>
      <c r="T8" s="7">
        <v>0</v>
      </c>
      <c r="U8" s="7">
        <v>47526773</v>
      </c>
      <c r="V8" s="7">
        <v>0</v>
      </c>
      <c r="W8" s="24">
        <v>14679051</v>
      </c>
      <c r="X8" s="24">
        <v>14679051</v>
      </c>
      <c r="Y8" s="7">
        <v>14679051</v>
      </c>
      <c r="Z8" s="24">
        <v>14679051</v>
      </c>
    </row>
    <row r="9" spans="1:26" ht="22.5">
      <c r="A9" s="4" t="s">
        <v>32</v>
      </c>
      <c r="B9" s="5" t="s">
        <v>33</v>
      </c>
      <c r="C9" s="6" t="s">
        <v>50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46</v>
      </c>
      <c r="I9" s="4" t="s">
        <v>43</v>
      </c>
      <c r="J9" s="4"/>
      <c r="K9" s="4"/>
      <c r="L9" s="4" t="s">
        <v>38</v>
      </c>
      <c r="M9" s="4" t="s">
        <v>39</v>
      </c>
      <c r="N9" s="4" t="s">
        <v>40</v>
      </c>
      <c r="O9" s="5" t="s">
        <v>51</v>
      </c>
      <c r="P9" s="7">
        <v>229106636</v>
      </c>
      <c r="Q9" s="7">
        <v>0</v>
      </c>
      <c r="R9" s="7">
        <v>0</v>
      </c>
      <c r="S9" s="7">
        <v>229106636</v>
      </c>
      <c r="T9" s="7">
        <v>0</v>
      </c>
      <c r="U9" s="7">
        <v>229106636</v>
      </c>
      <c r="V9" s="7">
        <v>0</v>
      </c>
      <c r="W9" s="24">
        <v>44777969</v>
      </c>
      <c r="X9" s="24">
        <v>44777969</v>
      </c>
      <c r="Y9" s="7">
        <v>44777969</v>
      </c>
      <c r="Z9" s="24">
        <v>44777969</v>
      </c>
    </row>
    <row r="10" spans="1:26" ht="22.5">
      <c r="A10" s="4" t="s">
        <v>32</v>
      </c>
      <c r="B10" s="5" t="s">
        <v>33</v>
      </c>
      <c r="C10" s="6" t="s">
        <v>52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53</v>
      </c>
      <c r="I10" s="4" t="s">
        <v>43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54</v>
      </c>
      <c r="P10" s="7">
        <v>58860663</v>
      </c>
      <c r="Q10" s="7">
        <v>0</v>
      </c>
      <c r="R10" s="7">
        <v>0</v>
      </c>
      <c r="S10" s="7">
        <v>58860663</v>
      </c>
      <c r="T10" s="7">
        <v>0</v>
      </c>
      <c r="U10" s="7">
        <v>58860663</v>
      </c>
      <c r="V10" s="7">
        <v>0</v>
      </c>
      <c r="W10" s="24">
        <v>14823566</v>
      </c>
      <c r="X10" s="24">
        <v>14803591</v>
      </c>
      <c r="Y10" s="7">
        <v>14803591</v>
      </c>
      <c r="Z10" s="24">
        <v>14803591</v>
      </c>
    </row>
    <row r="11" spans="1:26" ht="22.5">
      <c r="A11" s="4" t="s">
        <v>32</v>
      </c>
      <c r="B11" s="5" t="s">
        <v>33</v>
      </c>
      <c r="C11" s="6" t="s">
        <v>55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53</v>
      </c>
      <c r="I11" s="4" t="s">
        <v>53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56</v>
      </c>
      <c r="P11" s="7">
        <v>15965446</v>
      </c>
      <c r="Q11" s="7">
        <v>0</v>
      </c>
      <c r="R11" s="7">
        <v>0</v>
      </c>
      <c r="S11" s="7">
        <v>15965446</v>
      </c>
      <c r="T11" s="7">
        <v>0</v>
      </c>
      <c r="U11" s="7">
        <v>15965446</v>
      </c>
      <c r="V11" s="7">
        <v>0</v>
      </c>
      <c r="W11" s="24">
        <v>2143451</v>
      </c>
      <c r="X11" s="24">
        <v>2139763</v>
      </c>
      <c r="Y11" s="7">
        <v>2139763</v>
      </c>
      <c r="Z11" s="24">
        <v>2139763</v>
      </c>
    </row>
    <row r="12" spans="1:26" ht="22.5">
      <c r="A12" s="4" t="s">
        <v>32</v>
      </c>
      <c r="B12" s="5" t="s">
        <v>33</v>
      </c>
      <c r="C12" s="6" t="s">
        <v>57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53</v>
      </c>
      <c r="I12" s="4" t="s">
        <v>58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59</v>
      </c>
      <c r="P12" s="7">
        <v>10899194</v>
      </c>
      <c r="Q12" s="7">
        <v>0</v>
      </c>
      <c r="R12" s="7">
        <v>0</v>
      </c>
      <c r="S12" s="7">
        <v>10899194</v>
      </c>
      <c r="T12" s="7">
        <v>0</v>
      </c>
      <c r="U12" s="7">
        <v>10899194</v>
      </c>
      <c r="V12" s="7">
        <v>0</v>
      </c>
      <c r="W12" s="24">
        <v>2483254</v>
      </c>
      <c r="X12" s="24">
        <v>2483254</v>
      </c>
      <c r="Y12" s="7">
        <v>2483254</v>
      </c>
      <c r="Z12" s="24">
        <v>2483254</v>
      </c>
    </row>
    <row r="13" spans="1:26" ht="22.5">
      <c r="A13" s="4" t="s">
        <v>32</v>
      </c>
      <c r="B13" s="5" t="s">
        <v>33</v>
      </c>
      <c r="C13" s="6" t="s">
        <v>60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53</v>
      </c>
      <c r="I13" s="4" t="s">
        <v>61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62</v>
      </c>
      <c r="P13" s="7">
        <v>14043007</v>
      </c>
      <c r="Q13" s="7">
        <v>0</v>
      </c>
      <c r="R13" s="7">
        <v>0</v>
      </c>
      <c r="S13" s="7">
        <v>14043007</v>
      </c>
      <c r="T13" s="7">
        <v>0</v>
      </c>
      <c r="U13" s="7">
        <v>14043007</v>
      </c>
      <c r="V13" s="7">
        <v>0</v>
      </c>
      <c r="W13" s="24">
        <v>3331674</v>
      </c>
      <c r="X13" s="24">
        <v>3331674</v>
      </c>
      <c r="Y13" s="7">
        <v>3331674</v>
      </c>
      <c r="Z13" s="24">
        <v>3331674</v>
      </c>
    </row>
    <row r="14" spans="1:26" ht="22.5">
      <c r="A14" s="4" t="s">
        <v>32</v>
      </c>
      <c r="B14" s="5" t="s">
        <v>33</v>
      </c>
      <c r="C14" s="6" t="s">
        <v>63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53</v>
      </c>
      <c r="I14" s="4" t="s">
        <v>64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65</v>
      </c>
      <c r="P14" s="7">
        <v>85544665</v>
      </c>
      <c r="Q14" s="7">
        <v>0</v>
      </c>
      <c r="R14" s="7">
        <v>0</v>
      </c>
      <c r="S14" s="7">
        <v>85544665</v>
      </c>
      <c r="T14" s="7">
        <v>0</v>
      </c>
      <c r="U14" s="7">
        <v>85544665</v>
      </c>
      <c r="V14" s="7">
        <v>0</v>
      </c>
      <c r="W14" s="24">
        <v>924776</v>
      </c>
      <c r="X14" s="24">
        <v>924776</v>
      </c>
      <c r="Y14" s="7">
        <v>924776</v>
      </c>
      <c r="Z14" s="24">
        <v>924776</v>
      </c>
    </row>
    <row r="15" spans="1:26" ht="22.5">
      <c r="A15" s="4" t="s">
        <v>32</v>
      </c>
      <c r="B15" s="5" t="s">
        <v>33</v>
      </c>
      <c r="C15" s="6" t="s">
        <v>66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53</v>
      </c>
      <c r="I15" s="4" t="s">
        <v>67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68</v>
      </c>
      <c r="P15" s="7">
        <v>102445183</v>
      </c>
      <c r="Q15" s="7">
        <v>0</v>
      </c>
      <c r="R15" s="7">
        <v>0</v>
      </c>
      <c r="S15" s="7">
        <v>102445183</v>
      </c>
      <c r="T15" s="7">
        <v>0</v>
      </c>
      <c r="U15" s="7">
        <v>102445183</v>
      </c>
      <c r="V15" s="7">
        <v>0</v>
      </c>
      <c r="W15" s="24">
        <v>17451644</v>
      </c>
      <c r="X15" s="24">
        <v>17423108</v>
      </c>
      <c r="Y15" s="7">
        <v>17423108</v>
      </c>
      <c r="Z15" s="24">
        <v>17423108</v>
      </c>
    </row>
    <row r="16" spans="1:26" ht="22.5">
      <c r="A16" s="4" t="s">
        <v>32</v>
      </c>
      <c r="B16" s="5" t="s">
        <v>33</v>
      </c>
      <c r="C16" s="6" t="s">
        <v>69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53</v>
      </c>
      <c r="I16" s="4" t="s">
        <v>70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71</v>
      </c>
      <c r="P16" s="7">
        <v>200666245</v>
      </c>
      <c r="Q16" s="7">
        <v>0</v>
      </c>
      <c r="R16" s="7">
        <v>0</v>
      </c>
      <c r="S16" s="7">
        <v>200666245</v>
      </c>
      <c r="T16" s="7">
        <v>0</v>
      </c>
      <c r="U16" s="7">
        <v>200666245</v>
      </c>
      <c r="V16" s="7">
        <v>0</v>
      </c>
      <c r="W16" s="24">
        <v>525668</v>
      </c>
      <c r="X16" s="24">
        <v>468595</v>
      </c>
      <c r="Y16" s="7">
        <v>468595</v>
      </c>
      <c r="Z16" s="24">
        <v>468595</v>
      </c>
    </row>
    <row r="17" spans="1:26" ht="22.5">
      <c r="A17" s="4" t="s">
        <v>32</v>
      </c>
      <c r="B17" s="5" t="s">
        <v>33</v>
      </c>
      <c r="C17" s="6" t="s">
        <v>72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53</v>
      </c>
      <c r="I17" s="4" t="s">
        <v>73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74</v>
      </c>
      <c r="P17" s="7">
        <v>50432034</v>
      </c>
      <c r="Q17" s="7">
        <v>0</v>
      </c>
      <c r="R17" s="7">
        <v>0</v>
      </c>
      <c r="S17" s="7">
        <v>50432034</v>
      </c>
      <c r="T17" s="7">
        <v>0</v>
      </c>
      <c r="U17" s="7">
        <v>50432034</v>
      </c>
      <c r="V17" s="7">
        <v>0</v>
      </c>
      <c r="W17" s="24">
        <v>12141366</v>
      </c>
      <c r="X17" s="24">
        <v>12141366</v>
      </c>
      <c r="Y17" s="7">
        <v>12141366</v>
      </c>
      <c r="Z17" s="24">
        <v>12141366</v>
      </c>
    </row>
    <row r="18" spans="1:26" ht="22.5">
      <c r="A18" s="4" t="s">
        <v>32</v>
      </c>
      <c r="B18" s="5" t="s">
        <v>33</v>
      </c>
      <c r="C18" s="6" t="s">
        <v>75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53</v>
      </c>
      <c r="I18" s="4" t="s">
        <v>76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77</v>
      </c>
      <c r="P18" s="7">
        <v>32281028</v>
      </c>
      <c r="Q18" s="7">
        <v>0</v>
      </c>
      <c r="R18" s="7">
        <v>0</v>
      </c>
      <c r="S18" s="7">
        <v>32281028</v>
      </c>
      <c r="T18" s="7">
        <v>0</v>
      </c>
      <c r="U18" s="7">
        <v>32281028</v>
      </c>
      <c r="V18" s="7">
        <v>0</v>
      </c>
      <c r="W18" s="24">
        <v>0</v>
      </c>
      <c r="X18" s="24">
        <v>0</v>
      </c>
      <c r="Y18" s="7">
        <v>0</v>
      </c>
      <c r="Z18" s="24">
        <v>0</v>
      </c>
    </row>
    <row r="19" spans="1:26" ht="22.5">
      <c r="A19" s="4" t="s">
        <v>32</v>
      </c>
      <c r="B19" s="5" t="s">
        <v>33</v>
      </c>
      <c r="C19" s="6" t="s">
        <v>78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79</v>
      </c>
      <c r="I19" s="4" t="s">
        <v>36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80</v>
      </c>
      <c r="P19" s="7">
        <v>5500000</v>
      </c>
      <c r="Q19" s="7">
        <v>0</v>
      </c>
      <c r="R19" s="7">
        <v>0</v>
      </c>
      <c r="S19" s="7">
        <v>5500000</v>
      </c>
      <c r="T19" s="7">
        <v>0</v>
      </c>
      <c r="U19" s="7">
        <v>5500000</v>
      </c>
      <c r="V19" s="7">
        <v>0</v>
      </c>
      <c r="W19" s="24">
        <v>779921</v>
      </c>
      <c r="X19" s="24">
        <v>779921</v>
      </c>
      <c r="Y19" s="7">
        <v>779921</v>
      </c>
      <c r="Z19" s="24">
        <v>779921</v>
      </c>
    </row>
    <row r="20" spans="1:26" ht="22.5">
      <c r="A20" s="4" t="s">
        <v>32</v>
      </c>
      <c r="B20" s="5" t="s">
        <v>33</v>
      </c>
      <c r="C20" s="6" t="s">
        <v>81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79</v>
      </c>
      <c r="I20" s="4" t="s">
        <v>82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83</v>
      </c>
      <c r="P20" s="7">
        <v>12383274</v>
      </c>
      <c r="Q20" s="7">
        <v>0</v>
      </c>
      <c r="R20" s="7">
        <v>0</v>
      </c>
      <c r="S20" s="7">
        <v>12383274</v>
      </c>
      <c r="T20" s="7">
        <v>0</v>
      </c>
      <c r="U20" s="7">
        <v>12383274</v>
      </c>
      <c r="V20" s="7">
        <v>0</v>
      </c>
      <c r="W20" s="24">
        <v>4584066</v>
      </c>
      <c r="X20" s="24">
        <v>4555617</v>
      </c>
      <c r="Y20" s="7">
        <v>4555617</v>
      </c>
      <c r="Z20" s="24">
        <v>4555617</v>
      </c>
    </row>
    <row r="21" spans="1:26" ht="22.5">
      <c r="A21" s="4" t="s">
        <v>32</v>
      </c>
      <c r="B21" s="5" t="s">
        <v>33</v>
      </c>
      <c r="C21" s="6" t="s">
        <v>84</v>
      </c>
      <c r="D21" s="4" t="s">
        <v>35</v>
      </c>
      <c r="E21" s="4" t="s">
        <v>36</v>
      </c>
      <c r="F21" s="4" t="s">
        <v>37</v>
      </c>
      <c r="G21" s="4" t="s">
        <v>43</v>
      </c>
      <c r="H21" s="4" t="s">
        <v>58</v>
      </c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85</v>
      </c>
      <c r="P21" s="7">
        <v>142058284</v>
      </c>
      <c r="Q21" s="7">
        <v>0</v>
      </c>
      <c r="R21" s="7">
        <v>0</v>
      </c>
      <c r="S21" s="7">
        <v>142058284</v>
      </c>
      <c r="T21" s="7">
        <v>0</v>
      </c>
      <c r="U21" s="7">
        <v>123400000</v>
      </c>
      <c r="V21" s="7">
        <v>18658284</v>
      </c>
      <c r="W21" s="24">
        <v>123400000</v>
      </c>
      <c r="X21" s="24">
        <v>12200000</v>
      </c>
      <c r="Y21" s="7">
        <v>12200000</v>
      </c>
      <c r="Z21" s="24">
        <v>12200000</v>
      </c>
    </row>
    <row r="22" spans="1:26" ht="22.5">
      <c r="A22" s="4" t="s">
        <v>32</v>
      </c>
      <c r="B22" s="5" t="s">
        <v>33</v>
      </c>
      <c r="C22" s="6" t="s">
        <v>86</v>
      </c>
      <c r="D22" s="4" t="s">
        <v>35</v>
      </c>
      <c r="E22" s="4" t="s">
        <v>36</v>
      </c>
      <c r="F22" s="4" t="s">
        <v>37</v>
      </c>
      <c r="G22" s="4" t="s">
        <v>53</v>
      </c>
      <c r="H22" s="4" t="s">
        <v>36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87</v>
      </c>
      <c r="P22" s="7">
        <v>87259625</v>
      </c>
      <c r="Q22" s="7">
        <v>0</v>
      </c>
      <c r="R22" s="7">
        <v>0</v>
      </c>
      <c r="S22" s="7">
        <v>87259625</v>
      </c>
      <c r="T22" s="7">
        <v>0</v>
      </c>
      <c r="U22" s="7">
        <v>87259625</v>
      </c>
      <c r="V22" s="7">
        <v>0</v>
      </c>
      <c r="W22" s="24">
        <v>22415700</v>
      </c>
      <c r="X22" s="24">
        <v>22415700</v>
      </c>
      <c r="Y22" s="7">
        <v>22415700</v>
      </c>
      <c r="Z22" s="24">
        <v>22415700</v>
      </c>
    </row>
    <row r="23" spans="1:26" ht="22.5">
      <c r="A23" s="4" t="s">
        <v>32</v>
      </c>
      <c r="B23" s="5" t="s">
        <v>33</v>
      </c>
      <c r="C23" s="6" t="s">
        <v>88</v>
      </c>
      <c r="D23" s="4" t="s">
        <v>35</v>
      </c>
      <c r="E23" s="4" t="s">
        <v>36</v>
      </c>
      <c r="F23" s="4" t="s">
        <v>37</v>
      </c>
      <c r="G23" s="4" t="s">
        <v>53</v>
      </c>
      <c r="H23" s="4" t="s">
        <v>36</v>
      </c>
      <c r="I23" s="4" t="s">
        <v>82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89</v>
      </c>
      <c r="P23" s="7">
        <v>101738400</v>
      </c>
      <c r="Q23" s="7">
        <v>0</v>
      </c>
      <c r="R23" s="7">
        <v>0</v>
      </c>
      <c r="S23" s="7">
        <v>101738400</v>
      </c>
      <c r="T23" s="7">
        <v>0</v>
      </c>
      <c r="U23" s="7">
        <v>101738400</v>
      </c>
      <c r="V23" s="7">
        <v>0</v>
      </c>
      <c r="W23" s="24">
        <v>28327200</v>
      </c>
      <c r="X23" s="24">
        <v>28327200</v>
      </c>
      <c r="Y23" s="7">
        <v>28327200</v>
      </c>
      <c r="Z23" s="24">
        <v>28327200</v>
      </c>
    </row>
    <row r="24" spans="1:26" ht="22.5">
      <c r="A24" s="4" t="s">
        <v>32</v>
      </c>
      <c r="B24" s="5" t="s">
        <v>33</v>
      </c>
      <c r="C24" s="6" t="s">
        <v>90</v>
      </c>
      <c r="D24" s="4" t="s">
        <v>35</v>
      </c>
      <c r="E24" s="4" t="s">
        <v>36</v>
      </c>
      <c r="F24" s="4" t="s">
        <v>37</v>
      </c>
      <c r="G24" s="4" t="s">
        <v>53</v>
      </c>
      <c r="H24" s="4" t="s">
        <v>36</v>
      </c>
      <c r="I24" s="4" t="s">
        <v>46</v>
      </c>
      <c r="J24" s="4"/>
      <c r="K24" s="4"/>
      <c r="L24" s="4" t="s">
        <v>38</v>
      </c>
      <c r="M24" s="4" t="s">
        <v>39</v>
      </c>
      <c r="N24" s="4" t="s">
        <v>40</v>
      </c>
      <c r="O24" s="5" t="s">
        <v>91</v>
      </c>
      <c r="P24" s="7">
        <v>174590200</v>
      </c>
      <c r="Q24" s="7">
        <v>0</v>
      </c>
      <c r="R24" s="7">
        <v>0</v>
      </c>
      <c r="S24" s="7">
        <v>174590200</v>
      </c>
      <c r="T24" s="7">
        <v>0</v>
      </c>
      <c r="U24" s="7">
        <v>174590200</v>
      </c>
      <c r="V24" s="7">
        <v>0</v>
      </c>
      <c r="W24" s="24">
        <v>45986300</v>
      </c>
      <c r="X24" s="24">
        <v>45986300</v>
      </c>
      <c r="Y24" s="7">
        <v>45986300</v>
      </c>
      <c r="Z24" s="24">
        <v>45986300</v>
      </c>
    </row>
    <row r="25" spans="1:26" ht="45">
      <c r="A25" s="4" t="s">
        <v>32</v>
      </c>
      <c r="B25" s="5" t="s">
        <v>33</v>
      </c>
      <c r="C25" s="6" t="s">
        <v>92</v>
      </c>
      <c r="D25" s="4" t="s">
        <v>35</v>
      </c>
      <c r="E25" s="4" t="s">
        <v>36</v>
      </c>
      <c r="F25" s="4" t="s">
        <v>37</v>
      </c>
      <c r="G25" s="4" t="s">
        <v>53</v>
      </c>
      <c r="H25" s="4" t="s">
        <v>36</v>
      </c>
      <c r="I25" s="4" t="s">
        <v>53</v>
      </c>
      <c r="J25" s="4"/>
      <c r="K25" s="4"/>
      <c r="L25" s="4" t="s">
        <v>38</v>
      </c>
      <c r="M25" s="4" t="s">
        <v>39</v>
      </c>
      <c r="N25" s="4" t="s">
        <v>40</v>
      </c>
      <c r="O25" s="5" t="s">
        <v>93</v>
      </c>
      <c r="P25" s="7">
        <v>12138200</v>
      </c>
      <c r="Q25" s="7">
        <v>0</v>
      </c>
      <c r="R25" s="7">
        <v>0</v>
      </c>
      <c r="S25" s="7">
        <v>12138200</v>
      </c>
      <c r="T25" s="7">
        <v>0</v>
      </c>
      <c r="U25" s="7">
        <v>12138200</v>
      </c>
      <c r="V25" s="7">
        <v>0</v>
      </c>
      <c r="W25" s="24">
        <v>3123400</v>
      </c>
      <c r="X25" s="24">
        <v>3123400</v>
      </c>
      <c r="Y25" s="7">
        <v>3123400</v>
      </c>
      <c r="Z25" s="24">
        <v>3123400</v>
      </c>
    </row>
    <row r="26" spans="1:26" ht="22.5">
      <c r="A26" s="4" t="s">
        <v>32</v>
      </c>
      <c r="B26" s="5" t="s">
        <v>33</v>
      </c>
      <c r="C26" s="6" t="s">
        <v>94</v>
      </c>
      <c r="D26" s="4" t="s">
        <v>35</v>
      </c>
      <c r="E26" s="4" t="s">
        <v>36</v>
      </c>
      <c r="F26" s="4" t="s">
        <v>37</v>
      </c>
      <c r="G26" s="4" t="s">
        <v>53</v>
      </c>
      <c r="H26" s="4" t="s">
        <v>43</v>
      </c>
      <c r="I26" s="4" t="s">
        <v>43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95</v>
      </c>
      <c r="P26" s="7">
        <v>171993576</v>
      </c>
      <c r="Q26" s="7">
        <v>0</v>
      </c>
      <c r="R26" s="7">
        <v>0</v>
      </c>
      <c r="S26" s="7">
        <v>171993576</v>
      </c>
      <c r="T26" s="7">
        <v>0</v>
      </c>
      <c r="U26" s="7">
        <v>171993576</v>
      </c>
      <c r="V26" s="7">
        <v>0</v>
      </c>
      <c r="W26" s="24">
        <v>47017010</v>
      </c>
      <c r="X26" s="24">
        <v>39811634</v>
      </c>
      <c r="Y26" s="7">
        <v>29846556</v>
      </c>
      <c r="Z26" s="24">
        <v>29846556</v>
      </c>
    </row>
    <row r="27" spans="1:26" ht="22.5">
      <c r="A27" s="4" t="s">
        <v>32</v>
      </c>
      <c r="B27" s="5" t="s">
        <v>33</v>
      </c>
      <c r="C27" s="6" t="s">
        <v>96</v>
      </c>
      <c r="D27" s="4" t="s">
        <v>35</v>
      </c>
      <c r="E27" s="4" t="s">
        <v>36</v>
      </c>
      <c r="F27" s="4" t="s">
        <v>37</v>
      </c>
      <c r="G27" s="4" t="s">
        <v>53</v>
      </c>
      <c r="H27" s="4" t="s">
        <v>43</v>
      </c>
      <c r="I27" s="4" t="s">
        <v>82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97</v>
      </c>
      <c r="P27" s="7">
        <v>162745300</v>
      </c>
      <c r="Q27" s="7">
        <v>0</v>
      </c>
      <c r="R27" s="7">
        <v>0</v>
      </c>
      <c r="S27" s="7">
        <v>162745300</v>
      </c>
      <c r="T27" s="7">
        <v>0</v>
      </c>
      <c r="U27" s="7">
        <v>162745300</v>
      </c>
      <c r="V27" s="7">
        <v>0</v>
      </c>
      <c r="W27" s="24">
        <v>39408900</v>
      </c>
      <c r="X27" s="24">
        <v>39408900</v>
      </c>
      <c r="Y27" s="7">
        <v>39408900</v>
      </c>
      <c r="Z27" s="24">
        <v>39408900</v>
      </c>
    </row>
    <row r="28" spans="1:26" ht="22.5">
      <c r="A28" s="4" t="s">
        <v>32</v>
      </c>
      <c r="B28" s="5" t="s">
        <v>33</v>
      </c>
      <c r="C28" s="6" t="s">
        <v>98</v>
      </c>
      <c r="D28" s="4" t="s">
        <v>35</v>
      </c>
      <c r="E28" s="4" t="s">
        <v>36</v>
      </c>
      <c r="F28" s="4" t="s">
        <v>37</v>
      </c>
      <c r="G28" s="4" t="s">
        <v>53</v>
      </c>
      <c r="H28" s="4" t="s">
        <v>43</v>
      </c>
      <c r="I28" s="4" t="s">
        <v>99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100</v>
      </c>
      <c r="P28" s="7">
        <v>12648500</v>
      </c>
      <c r="Q28" s="7">
        <v>0</v>
      </c>
      <c r="R28" s="7">
        <v>0</v>
      </c>
      <c r="S28" s="7">
        <v>12648500</v>
      </c>
      <c r="T28" s="7">
        <v>0</v>
      </c>
      <c r="U28" s="7">
        <v>12648500</v>
      </c>
      <c r="V28" s="7">
        <v>0</v>
      </c>
      <c r="W28" s="24">
        <v>1956100</v>
      </c>
      <c r="X28" s="24">
        <v>1956100</v>
      </c>
      <c r="Y28" s="7">
        <v>1956100</v>
      </c>
      <c r="Z28" s="24">
        <v>1956100</v>
      </c>
    </row>
    <row r="29" spans="1:26" ht="22.5">
      <c r="A29" s="4" t="s">
        <v>32</v>
      </c>
      <c r="B29" s="5" t="s">
        <v>33</v>
      </c>
      <c r="C29" s="6" t="s">
        <v>101</v>
      </c>
      <c r="D29" s="4" t="s">
        <v>35</v>
      </c>
      <c r="E29" s="4" t="s">
        <v>36</v>
      </c>
      <c r="F29" s="4" t="s">
        <v>37</v>
      </c>
      <c r="G29" s="4" t="s">
        <v>53</v>
      </c>
      <c r="H29" s="4" t="s">
        <v>99</v>
      </c>
      <c r="I29" s="4"/>
      <c r="J29" s="4"/>
      <c r="K29" s="4"/>
      <c r="L29" s="4" t="s">
        <v>38</v>
      </c>
      <c r="M29" s="4" t="s">
        <v>39</v>
      </c>
      <c r="N29" s="4" t="s">
        <v>40</v>
      </c>
      <c r="O29" s="5" t="s">
        <v>102</v>
      </c>
      <c r="P29" s="7">
        <v>65444064</v>
      </c>
      <c r="Q29" s="7">
        <v>0</v>
      </c>
      <c r="R29" s="7">
        <v>0</v>
      </c>
      <c r="S29" s="7">
        <v>65444064</v>
      </c>
      <c r="T29" s="7">
        <v>0</v>
      </c>
      <c r="U29" s="7">
        <v>65444064</v>
      </c>
      <c r="V29" s="7">
        <v>0</v>
      </c>
      <c r="W29" s="24">
        <v>16812100</v>
      </c>
      <c r="X29" s="24">
        <v>16812100</v>
      </c>
      <c r="Y29" s="7">
        <v>16812100</v>
      </c>
      <c r="Z29" s="24">
        <v>16812100</v>
      </c>
    </row>
    <row r="30" spans="1:26" ht="22.5">
      <c r="A30" s="4" t="s">
        <v>32</v>
      </c>
      <c r="B30" s="5" t="s">
        <v>33</v>
      </c>
      <c r="C30" s="6" t="s">
        <v>103</v>
      </c>
      <c r="D30" s="4" t="s">
        <v>35</v>
      </c>
      <c r="E30" s="4" t="s">
        <v>36</v>
      </c>
      <c r="F30" s="4" t="s">
        <v>37</v>
      </c>
      <c r="G30" s="4" t="s">
        <v>53</v>
      </c>
      <c r="H30" s="4" t="s">
        <v>104</v>
      </c>
      <c r="I30" s="4"/>
      <c r="J30" s="4"/>
      <c r="K30" s="4"/>
      <c r="L30" s="4" t="s">
        <v>38</v>
      </c>
      <c r="M30" s="4" t="s">
        <v>39</v>
      </c>
      <c r="N30" s="4" t="s">
        <v>40</v>
      </c>
      <c r="O30" s="5" t="s">
        <v>105</v>
      </c>
      <c r="P30" s="7">
        <v>43634943</v>
      </c>
      <c r="Q30" s="7">
        <v>0</v>
      </c>
      <c r="R30" s="7">
        <v>0</v>
      </c>
      <c r="S30" s="7">
        <v>43634943</v>
      </c>
      <c r="T30" s="7">
        <v>0</v>
      </c>
      <c r="U30" s="7">
        <v>43634943</v>
      </c>
      <c r="V30" s="7">
        <v>0</v>
      </c>
      <c r="W30" s="24">
        <v>11210500</v>
      </c>
      <c r="X30" s="24">
        <v>11210500</v>
      </c>
      <c r="Y30" s="7">
        <v>11210500</v>
      </c>
      <c r="Z30" s="24">
        <v>11210500</v>
      </c>
    </row>
    <row r="31" spans="1:26" ht="22.5">
      <c r="A31" s="4" t="s">
        <v>32</v>
      </c>
      <c r="B31" s="5" t="s">
        <v>33</v>
      </c>
      <c r="C31" s="6" t="s">
        <v>106</v>
      </c>
      <c r="D31" s="4" t="s">
        <v>35</v>
      </c>
      <c r="E31" s="4" t="s">
        <v>43</v>
      </c>
      <c r="F31" s="4" t="s">
        <v>37</v>
      </c>
      <c r="G31" s="4" t="s">
        <v>82</v>
      </c>
      <c r="H31" s="4" t="s">
        <v>107</v>
      </c>
      <c r="I31" s="4" t="s">
        <v>43</v>
      </c>
      <c r="J31" s="4"/>
      <c r="K31" s="4"/>
      <c r="L31" s="4" t="s">
        <v>108</v>
      </c>
      <c r="M31" s="4" t="s">
        <v>109</v>
      </c>
      <c r="N31" s="4" t="s">
        <v>40</v>
      </c>
      <c r="O31" s="5" t="s">
        <v>110</v>
      </c>
      <c r="P31" s="7">
        <v>50000</v>
      </c>
      <c r="Q31" s="7">
        <v>0</v>
      </c>
      <c r="R31" s="7">
        <v>0</v>
      </c>
      <c r="S31" s="7">
        <v>50000</v>
      </c>
      <c r="T31" s="7">
        <v>0</v>
      </c>
      <c r="U31" s="7">
        <v>49000</v>
      </c>
      <c r="V31" s="7">
        <v>1000</v>
      </c>
      <c r="W31" s="24">
        <v>49000</v>
      </c>
      <c r="X31" s="24">
        <v>0</v>
      </c>
      <c r="Y31" s="7">
        <v>0</v>
      </c>
      <c r="Z31" s="24">
        <v>0</v>
      </c>
    </row>
    <row r="32" spans="1:26" ht="22.5">
      <c r="A32" s="4" t="s">
        <v>32</v>
      </c>
      <c r="B32" s="5" t="s">
        <v>33</v>
      </c>
      <c r="C32" s="6" t="s">
        <v>111</v>
      </c>
      <c r="D32" s="4" t="s">
        <v>35</v>
      </c>
      <c r="E32" s="4" t="s">
        <v>43</v>
      </c>
      <c r="F32" s="4" t="s">
        <v>37</v>
      </c>
      <c r="G32" s="4" t="s">
        <v>82</v>
      </c>
      <c r="H32" s="4" t="s">
        <v>107</v>
      </c>
      <c r="I32" s="4" t="s">
        <v>82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112</v>
      </c>
      <c r="P32" s="7">
        <v>43424690</v>
      </c>
      <c r="Q32" s="7">
        <v>0</v>
      </c>
      <c r="R32" s="7">
        <v>0</v>
      </c>
      <c r="S32" s="7">
        <v>43424690</v>
      </c>
      <c r="T32" s="7">
        <v>0</v>
      </c>
      <c r="U32" s="7">
        <v>43424690</v>
      </c>
      <c r="V32" s="7">
        <v>0</v>
      </c>
      <c r="W32" s="24">
        <v>43424690</v>
      </c>
      <c r="X32" s="24">
        <v>0</v>
      </c>
      <c r="Y32" s="7">
        <v>0</v>
      </c>
      <c r="Z32" s="24">
        <v>0</v>
      </c>
    </row>
    <row r="33" spans="1:26" ht="22.5">
      <c r="A33" s="4" t="s">
        <v>32</v>
      </c>
      <c r="B33" s="5" t="s">
        <v>33</v>
      </c>
      <c r="C33" s="6" t="s">
        <v>111</v>
      </c>
      <c r="D33" s="4" t="s">
        <v>35</v>
      </c>
      <c r="E33" s="4" t="s">
        <v>43</v>
      </c>
      <c r="F33" s="4" t="s">
        <v>37</v>
      </c>
      <c r="G33" s="4" t="s">
        <v>82</v>
      </c>
      <c r="H33" s="4" t="s">
        <v>107</v>
      </c>
      <c r="I33" s="4" t="s">
        <v>82</v>
      </c>
      <c r="J33" s="4"/>
      <c r="K33" s="4"/>
      <c r="L33" s="4" t="s">
        <v>108</v>
      </c>
      <c r="M33" s="4" t="s">
        <v>109</v>
      </c>
      <c r="N33" s="4" t="s">
        <v>40</v>
      </c>
      <c r="O33" s="5" t="s">
        <v>112</v>
      </c>
      <c r="P33" s="7">
        <v>7833882</v>
      </c>
      <c r="Q33" s="7">
        <v>0</v>
      </c>
      <c r="R33" s="7">
        <v>0</v>
      </c>
      <c r="S33" s="7">
        <v>7833882</v>
      </c>
      <c r="T33" s="7">
        <v>0</v>
      </c>
      <c r="U33" s="7">
        <v>2490310</v>
      </c>
      <c r="V33" s="7">
        <v>5343572</v>
      </c>
      <c r="W33" s="24">
        <v>2490310</v>
      </c>
      <c r="X33" s="24">
        <v>0</v>
      </c>
      <c r="Y33" s="7">
        <v>0</v>
      </c>
      <c r="Z33" s="24">
        <v>0</v>
      </c>
    </row>
    <row r="34" spans="1:26" ht="22.5">
      <c r="A34" s="4" t="s">
        <v>32</v>
      </c>
      <c r="B34" s="5" t="s">
        <v>33</v>
      </c>
      <c r="C34" s="6" t="s">
        <v>113</v>
      </c>
      <c r="D34" s="4" t="s">
        <v>35</v>
      </c>
      <c r="E34" s="4" t="s">
        <v>43</v>
      </c>
      <c r="F34" s="4" t="s">
        <v>37</v>
      </c>
      <c r="G34" s="4" t="s">
        <v>46</v>
      </c>
      <c r="H34" s="4" t="s">
        <v>36</v>
      </c>
      <c r="I34" s="4" t="s">
        <v>114</v>
      </c>
      <c r="J34" s="4"/>
      <c r="K34" s="4"/>
      <c r="L34" s="4" t="s">
        <v>108</v>
      </c>
      <c r="M34" s="4" t="s">
        <v>115</v>
      </c>
      <c r="N34" s="4" t="s">
        <v>40</v>
      </c>
      <c r="O34" s="5" t="s">
        <v>116</v>
      </c>
      <c r="P34" s="7">
        <v>32938808</v>
      </c>
      <c r="Q34" s="7">
        <v>22000000</v>
      </c>
      <c r="R34" s="7">
        <v>0</v>
      </c>
      <c r="S34" s="7">
        <v>54938808</v>
      </c>
      <c r="T34" s="7">
        <v>0</v>
      </c>
      <c r="U34" s="7">
        <v>1374450</v>
      </c>
      <c r="V34" s="7">
        <v>53564358</v>
      </c>
      <c r="W34" s="24">
        <v>1374450</v>
      </c>
      <c r="X34" s="24">
        <v>0</v>
      </c>
      <c r="Y34" s="7">
        <v>0</v>
      </c>
      <c r="Z34" s="24">
        <v>0</v>
      </c>
    </row>
    <row r="35" spans="1:26" ht="22.5">
      <c r="A35" s="4" t="s">
        <v>32</v>
      </c>
      <c r="B35" s="5" t="s">
        <v>33</v>
      </c>
      <c r="C35" s="6" t="s">
        <v>117</v>
      </c>
      <c r="D35" s="4" t="s">
        <v>35</v>
      </c>
      <c r="E35" s="4" t="s">
        <v>43</v>
      </c>
      <c r="F35" s="4" t="s">
        <v>37</v>
      </c>
      <c r="G35" s="4" t="s">
        <v>46</v>
      </c>
      <c r="H35" s="4" t="s">
        <v>46</v>
      </c>
      <c r="I35" s="4" t="s">
        <v>36</v>
      </c>
      <c r="J35" s="4"/>
      <c r="K35" s="4"/>
      <c r="L35" s="4" t="s">
        <v>108</v>
      </c>
      <c r="M35" s="4" t="s">
        <v>115</v>
      </c>
      <c r="N35" s="4" t="s">
        <v>40</v>
      </c>
      <c r="O35" s="5" t="s">
        <v>118</v>
      </c>
      <c r="P35" s="7">
        <v>8400000</v>
      </c>
      <c r="Q35" s="7">
        <v>0</v>
      </c>
      <c r="R35" s="7">
        <v>0</v>
      </c>
      <c r="S35" s="7">
        <v>8400000</v>
      </c>
      <c r="T35" s="7">
        <v>0</v>
      </c>
      <c r="U35" s="7">
        <v>8400000</v>
      </c>
      <c r="V35" s="7">
        <v>0</v>
      </c>
      <c r="W35" s="24">
        <v>8400000</v>
      </c>
      <c r="X35" s="24">
        <v>760545</v>
      </c>
      <c r="Y35" s="7">
        <v>760545</v>
      </c>
      <c r="Z35" s="24">
        <v>760545</v>
      </c>
    </row>
    <row r="36" spans="1:26" ht="22.5">
      <c r="A36" s="4" t="s">
        <v>32</v>
      </c>
      <c r="B36" s="5" t="s">
        <v>33</v>
      </c>
      <c r="C36" s="6" t="s">
        <v>119</v>
      </c>
      <c r="D36" s="4" t="s">
        <v>35</v>
      </c>
      <c r="E36" s="4" t="s">
        <v>43</v>
      </c>
      <c r="F36" s="4" t="s">
        <v>37</v>
      </c>
      <c r="G36" s="4" t="s">
        <v>46</v>
      </c>
      <c r="H36" s="4" t="s">
        <v>46</v>
      </c>
      <c r="I36" s="4" t="s">
        <v>43</v>
      </c>
      <c r="J36" s="4"/>
      <c r="K36" s="4"/>
      <c r="L36" s="4" t="s">
        <v>108</v>
      </c>
      <c r="M36" s="4" t="s">
        <v>115</v>
      </c>
      <c r="N36" s="4" t="s">
        <v>40</v>
      </c>
      <c r="O36" s="5" t="s">
        <v>120</v>
      </c>
      <c r="P36" s="7">
        <v>18000000</v>
      </c>
      <c r="Q36" s="7">
        <v>0</v>
      </c>
      <c r="R36" s="7">
        <v>0</v>
      </c>
      <c r="S36" s="7">
        <v>18000000</v>
      </c>
      <c r="T36" s="7">
        <v>0</v>
      </c>
      <c r="U36" s="7">
        <v>18000000</v>
      </c>
      <c r="V36" s="7">
        <v>0</v>
      </c>
      <c r="W36" s="24">
        <v>0</v>
      </c>
      <c r="X36" s="24">
        <v>0</v>
      </c>
      <c r="Y36" s="7">
        <v>0</v>
      </c>
      <c r="Z36" s="24">
        <v>0</v>
      </c>
    </row>
    <row r="37" spans="1:26" ht="22.5">
      <c r="A37" s="4" t="s">
        <v>32</v>
      </c>
      <c r="B37" s="5" t="s">
        <v>33</v>
      </c>
      <c r="C37" s="6" t="s">
        <v>121</v>
      </c>
      <c r="D37" s="4" t="s">
        <v>35</v>
      </c>
      <c r="E37" s="4" t="s">
        <v>43</v>
      </c>
      <c r="F37" s="4" t="s">
        <v>37</v>
      </c>
      <c r="G37" s="4" t="s">
        <v>46</v>
      </c>
      <c r="H37" s="4" t="s">
        <v>46</v>
      </c>
      <c r="I37" s="4" t="s">
        <v>67</v>
      </c>
      <c r="J37" s="4"/>
      <c r="K37" s="4"/>
      <c r="L37" s="4" t="s">
        <v>108</v>
      </c>
      <c r="M37" s="4" t="s">
        <v>115</v>
      </c>
      <c r="N37" s="4" t="s">
        <v>40</v>
      </c>
      <c r="O37" s="5" t="s">
        <v>122</v>
      </c>
      <c r="P37" s="7">
        <v>35000000</v>
      </c>
      <c r="Q37" s="7">
        <v>14912437.5</v>
      </c>
      <c r="R37" s="7">
        <v>20000000</v>
      </c>
      <c r="S37" s="7">
        <v>29912437.5</v>
      </c>
      <c r="T37" s="7">
        <v>0</v>
      </c>
      <c r="U37" s="7">
        <v>29912437.5</v>
      </c>
      <c r="V37" s="7">
        <v>0</v>
      </c>
      <c r="W37" s="24">
        <v>25126230.5</v>
      </c>
      <c r="X37" s="24">
        <v>15213793</v>
      </c>
      <c r="Y37" s="7">
        <v>15213793</v>
      </c>
      <c r="Z37" s="24">
        <v>15213793</v>
      </c>
    </row>
    <row r="38" spans="1:26" ht="22.5">
      <c r="A38" s="4" t="s">
        <v>32</v>
      </c>
      <c r="B38" s="5" t="s">
        <v>33</v>
      </c>
      <c r="C38" s="6" t="s">
        <v>123</v>
      </c>
      <c r="D38" s="4" t="s">
        <v>35</v>
      </c>
      <c r="E38" s="4" t="s">
        <v>43</v>
      </c>
      <c r="F38" s="4" t="s">
        <v>37</v>
      </c>
      <c r="G38" s="4" t="s">
        <v>46</v>
      </c>
      <c r="H38" s="4" t="s">
        <v>46</v>
      </c>
      <c r="I38" s="4" t="s">
        <v>124</v>
      </c>
      <c r="J38" s="4"/>
      <c r="K38" s="4"/>
      <c r="L38" s="4" t="s">
        <v>108</v>
      </c>
      <c r="M38" s="4" t="s">
        <v>115</v>
      </c>
      <c r="N38" s="4" t="s">
        <v>40</v>
      </c>
      <c r="O38" s="5" t="s">
        <v>125</v>
      </c>
      <c r="P38" s="7">
        <v>21000000</v>
      </c>
      <c r="Q38" s="7">
        <v>0</v>
      </c>
      <c r="R38" s="7">
        <v>0</v>
      </c>
      <c r="S38" s="7">
        <v>21000000</v>
      </c>
      <c r="T38" s="7">
        <v>0</v>
      </c>
      <c r="U38" s="7">
        <v>19660571</v>
      </c>
      <c r="V38" s="7">
        <v>1339429</v>
      </c>
      <c r="W38" s="24">
        <v>19660571</v>
      </c>
      <c r="X38" s="24">
        <v>4580227</v>
      </c>
      <c r="Y38" s="7">
        <v>4580227</v>
      </c>
      <c r="Z38" s="24">
        <v>4580227</v>
      </c>
    </row>
    <row r="39" spans="1:26" ht="22.5">
      <c r="A39" s="4" t="s">
        <v>32</v>
      </c>
      <c r="B39" s="5" t="s">
        <v>33</v>
      </c>
      <c r="C39" s="6" t="s">
        <v>126</v>
      </c>
      <c r="D39" s="4" t="s">
        <v>35</v>
      </c>
      <c r="E39" s="4" t="s">
        <v>43</v>
      </c>
      <c r="F39" s="4" t="s">
        <v>37</v>
      </c>
      <c r="G39" s="4" t="s">
        <v>46</v>
      </c>
      <c r="H39" s="4" t="s">
        <v>46</v>
      </c>
      <c r="I39" s="4" t="s">
        <v>127</v>
      </c>
      <c r="J39" s="4"/>
      <c r="K39" s="4"/>
      <c r="L39" s="4" t="s">
        <v>108</v>
      </c>
      <c r="M39" s="4" t="s">
        <v>115</v>
      </c>
      <c r="N39" s="4" t="s">
        <v>40</v>
      </c>
      <c r="O39" s="5" t="s">
        <v>128</v>
      </c>
      <c r="P39" s="7">
        <v>21000000</v>
      </c>
      <c r="Q39" s="7">
        <v>2000000</v>
      </c>
      <c r="R39" s="7">
        <v>0</v>
      </c>
      <c r="S39" s="7">
        <v>23000000</v>
      </c>
      <c r="T39" s="7">
        <v>0</v>
      </c>
      <c r="U39" s="7">
        <v>20511971.37</v>
      </c>
      <c r="V39" s="7">
        <v>2488028.63</v>
      </c>
      <c r="W39" s="24">
        <v>20511971.37</v>
      </c>
      <c r="X39" s="24">
        <v>851400</v>
      </c>
      <c r="Y39" s="7">
        <v>851400</v>
      </c>
      <c r="Z39" s="24">
        <v>851400</v>
      </c>
    </row>
    <row r="40" spans="1:26" ht="22.5">
      <c r="A40" s="4" t="s">
        <v>32</v>
      </c>
      <c r="B40" s="5" t="s">
        <v>33</v>
      </c>
      <c r="C40" s="6" t="s">
        <v>129</v>
      </c>
      <c r="D40" s="4" t="s">
        <v>35</v>
      </c>
      <c r="E40" s="4" t="s">
        <v>43</v>
      </c>
      <c r="F40" s="4" t="s">
        <v>37</v>
      </c>
      <c r="G40" s="4" t="s">
        <v>46</v>
      </c>
      <c r="H40" s="4" t="s">
        <v>53</v>
      </c>
      <c r="I40" s="4" t="s">
        <v>43</v>
      </c>
      <c r="J40" s="4"/>
      <c r="K40" s="4"/>
      <c r="L40" s="4" t="s">
        <v>108</v>
      </c>
      <c r="M40" s="4" t="s">
        <v>115</v>
      </c>
      <c r="N40" s="4" t="s">
        <v>40</v>
      </c>
      <c r="O40" s="5" t="s">
        <v>130</v>
      </c>
      <c r="P40" s="7">
        <v>7000000</v>
      </c>
      <c r="Q40" s="7">
        <v>0</v>
      </c>
      <c r="R40" s="7">
        <v>0</v>
      </c>
      <c r="S40" s="7">
        <v>7000000</v>
      </c>
      <c r="T40" s="7">
        <v>0</v>
      </c>
      <c r="U40" s="7">
        <v>1000000</v>
      </c>
      <c r="V40" s="7">
        <v>6000000</v>
      </c>
      <c r="W40" s="24">
        <v>1000000</v>
      </c>
      <c r="X40" s="24">
        <v>1000000</v>
      </c>
      <c r="Y40" s="7">
        <v>1000000</v>
      </c>
      <c r="Z40" s="24">
        <v>1000000</v>
      </c>
    </row>
    <row r="41" spans="1:26" ht="22.5">
      <c r="A41" s="4" t="s">
        <v>32</v>
      </c>
      <c r="B41" s="5" t="s">
        <v>33</v>
      </c>
      <c r="C41" s="6" t="s">
        <v>131</v>
      </c>
      <c r="D41" s="4" t="s">
        <v>35</v>
      </c>
      <c r="E41" s="4" t="s">
        <v>43</v>
      </c>
      <c r="F41" s="4" t="s">
        <v>37</v>
      </c>
      <c r="G41" s="4" t="s">
        <v>46</v>
      </c>
      <c r="H41" s="4" t="s">
        <v>53</v>
      </c>
      <c r="I41" s="4" t="s">
        <v>99</v>
      </c>
      <c r="J41" s="4"/>
      <c r="K41" s="4"/>
      <c r="L41" s="4" t="s">
        <v>108</v>
      </c>
      <c r="M41" s="4" t="s">
        <v>115</v>
      </c>
      <c r="N41" s="4" t="s">
        <v>40</v>
      </c>
      <c r="O41" s="5" t="s">
        <v>132</v>
      </c>
      <c r="P41" s="7">
        <v>7000000</v>
      </c>
      <c r="Q41" s="7">
        <v>0</v>
      </c>
      <c r="R41" s="7">
        <v>0</v>
      </c>
      <c r="S41" s="7">
        <v>7000000</v>
      </c>
      <c r="T41" s="7">
        <v>0</v>
      </c>
      <c r="U41" s="7">
        <v>7000000</v>
      </c>
      <c r="V41" s="7">
        <v>0</v>
      </c>
      <c r="W41" s="24">
        <v>0</v>
      </c>
      <c r="X41" s="24">
        <v>0</v>
      </c>
      <c r="Y41" s="7">
        <v>0</v>
      </c>
      <c r="Z41" s="24">
        <v>0</v>
      </c>
    </row>
    <row r="42" spans="1:26" ht="22.5">
      <c r="A42" s="4" t="s">
        <v>32</v>
      </c>
      <c r="B42" s="5" t="s">
        <v>33</v>
      </c>
      <c r="C42" s="6" t="s">
        <v>133</v>
      </c>
      <c r="D42" s="4" t="s">
        <v>35</v>
      </c>
      <c r="E42" s="4" t="s">
        <v>43</v>
      </c>
      <c r="F42" s="4" t="s">
        <v>37</v>
      </c>
      <c r="G42" s="4" t="s">
        <v>46</v>
      </c>
      <c r="H42" s="4" t="s">
        <v>53</v>
      </c>
      <c r="I42" s="4" t="s">
        <v>39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134</v>
      </c>
      <c r="P42" s="7">
        <v>140741306</v>
      </c>
      <c r="Q42" s="7">
        <v>0</v>
      </c>
      <c r="R42" s="7">
        <v>10000000</v>
      </c>
      <c r="S42" s="7">
        <v>130741306</v>
      </c>
      <c r="T42" s="7">
        <v>0</v>
      </c>
      <c r="U42" s="7">
        <v>97007584</v>
      </c>
      <c r="V42" s="7">
        <v>33733722</v>
      </c>
      <c r="W42" s="24">
        <v>3000000</v>
      </c>
      <c r="X42" s="24">
        <v>0</v>
      </c>
      <c r="Y42" s="7">
        <v>0</v>
      </c>
      <c r="Z42" s="24">
        <v>0</v>
      </c>
    </row>
    <row r="43" spans="1:26" ht="22.5">
      <c r="A43" s="4" t="s">
        <v>32</v>
      </c>
      <c r="B43" s="5" t="s">
        <v>33</v>
      </c>
      <c r="C43" s="6" t="s">
        <v>133</v>
      </c>
      <c r="D43" s="4" t="s">
        <v>35</v>
      </c>
      <c r="E43" s="4" t="s">
        <v>43</v>
      </c>
      <c r="F43" s="4" t="s">
        <v>37</v>
      </c>
      <c r="G43" s="4" t="s">
        <v>46</v>
      </c>
      <c r="H43" s="4" t="s">
        <v>53</v>
      </c>
      <c r="I43" s="4" t="s">
        <v>39</v>
      </c>
      <c r="J43" s="4"/>
      <c r="K43" s="4"/>
      <c r="L43" s="4" t="s">
        <v>108</v>
      </c>
      <c r="M43" s="4" t="s">
        <v>115</v>
      </c>
      <c r="N43" s="4" t="s">
        <v>40</v>
      </c>
      <c r="O43" s="5" t="s">
        <v>134</v>
      </c>
      <c r="P43" s="7">
        <v>9258694</v>
      </c>
      <c r="Q43" s="7">
        <v>0</v>
      </c>
      <c r="R43" s="7">
        <v>0</v>
      </c>
      <c r="S43" s="7">
        <v>9258694</v>
      </c>
      <c r="T43" s="7">
        <v>0</v>
      </c>
      <c r="U43" s="7">
        <v>0</v>
      </c>
      <c r="V43" s="7">
        <v>9258694</v>
      </c>
      <c r="W43" s="24">
        <v>0</v>
      </c>
      <c r="X43" s="24">
        <v>0</v>
      </c>
      <c r="Y43" s="7">
        <v>0</v>
      </c>
      <c r="Z43" s="24">
        <v>0</v>
      </c>
    </row>
    <row r="44" spans="1:26" ht="22.5">
      <c r="A44" s="4" t="s">
        <v>32</v>
      </c>
      <c r="B44" s="5" t="s">
        <v>33</v>
      </c>
      <c r="C44" s="6" t="s">
        <v>135</v>
      </c>
      <c r="D44" s="4" t="s">
        <v>35</v>
      </c>
      <c r="E44" s="4" t="s">
        <v>43</v>
      </c>
      <c r="F44" s="4" t="s">
        <v>37</v>
      </c>
      <c r="G44" s="4" t="s">
        <v>46</v>
      </c>
      <c r="H44" s="4" t="s">
        <v>99</v>
      </c>
      <c r="I44" s="4" t="s">
        <v>43</v>
      </c>
      <c r="J44" s="4"/>
      <c r="K44" s="4"/>
      <c r="L44" s="4" t="s">
        <v>108</v>
      </c>
      <c r="M44" s="4" t="s">
        <v>115</v>
      </c>
      <c r="N44" s="4" t="s">
        <v>40</v>
      </c>
      <c r="O44" s="5" t="s">
        <v>136</v>
      </c>
      <c r="P44" s="7">
        <v>600000</v>
      </c>
      <c r="Q44" s="7">
        <v>0</v>
      </c>
      <c r="R44" s="7">
        <v>0</v>
      </c>
      <c r="S44" s="7">
        <v>600000</v>
      </c>
      <c r="T44" s="7">
        <v>0</v>
      </c>
      <c r="U44" s="7">
        <v>600000</v>
      </c>
      <c r="V44" s="7">
        <v>0</v>
      </c>
      <c r="W44" s="24">
        <v>600000</v>
      </c>
      <c r="X44" s="24">
        <v>0</v>
      </c>
      <c r="Y44" s="7">
        <v>0</v>
      </c>
      <c r="Z44" s="24">
        <v>0</v>
      </c>
    </row>
    <row r="45" spans="1:26" ht="22.5">
      <c r="A45" s="4" t="s">
        <v>32</v>
      </c>
      <c r="B45" s="5" t="s">
        <v>33</v>
      </c>
      <c r="C45" s="6" t="s">
        <v>137</v>
      </c>
      <c r="D45" s="4" t="s">
        <v>35</v>
      </c>
      <c r="E45" s="4" t="s">
        <v>43</v>
      </c>
      <c r="F45" s="4" t="s">
        <v>37</v>
      </c>
      <c r="G45" s="4" t="s">
        <v>46</v>
      </c>
      <c r="H45" s="4" t="s">
        <v>99</v>
      </c>
      <c r="I45" s="4" t="s">
        <v>104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138</v>
      </c>
      <c r="P45" s="7">
        <v>0</v>
      </c>
      <c r="Q45" s="7">
        <v>10000000</v>
      </c>
      <c r="R45" s="7">
        <v>0</v>
      </c>
      <c r="S45" s="7">
        <v>10000000</v>
      </c>
      <c r="T45" s="7">
        <v>0</v>
      </c>
      <c r="U45" s="7">
        <v>10000000</v>
      </c>
      <c r="V45" s="7">
        <v>0</v>
      </c>
      <c r="W45" s="24">
        <v>10000000</v>
      </c>
      <c r="X45" s="24">
        <v>0</v>
      </c>
      <c r="Y45" s="7">
        <v>0</v>
      </c>
      <c r="Z45" s="24">
        <v>0</v>
      </c>
    </row>
    <row r="46" spans="1:26" ht="22.5">
      <c r="A46" s="4" t="s">
        <v>32</v>
      </c>
      <c r="B46" s="5" t="s">
        <v>33</v>
      </c>
      <c r="C46" s="6" t="s">
        <v>137</v>
      </c>
      <c r="D46" s="4" t="s">
        <v>35</v>
      </c>
      <c r="E46" s="4" t="s">
        <v>43</v>
      </c>
      <c r="F46" s="4" t="s">
        <v>37</v>
      </c>
      <c r="G46" s="4" t="s">
        <v>46</v>
      </c>
      <c r="H46" s="4" t="s">
        <v>99</v>
      </c>
      <c r="I46" s="4" t="s">
        <v>104</v>
      </c>
      <c r="J46" s="4"/>
      <c r="K46" s="4"/>
      <c r="L46" s="4" t="s">
        <v>108</v>
      </c>
      <c r="M46" s="4" t="s">
        <v>115</v>
      </c>
      <c r="N46" s="4" t="s">
        <v>40</v>
      </c>
      <c r="O46" s="5" t="s">
        <v>138</v>
      </c>
      <c r="P46" s="7">
        <v>3000000</v>
      </c>
      <c r="Q46" s="7">
        <v>0</v>
      </c>
      <c r="R46" s="7">
        <v>0</v>
      </c>
      <c r="S46" s="7">
        <v>3000000</v>
      </c>
      <c r="T46" s="7">
        <v>0</v>
      </c>
      <c r="U46" s="7">
        <v>721200</v>
      </c>
      <c r="V46" s="7">
        <v>2278800</v>
      </c>
      <c r="W46" s="24">
        <v>721200</v>
      </c>
      <c r="X46" s="24">
        <v>721200</v>
      </c>
      <c r="Y46" s="7">
        <v>721200</v>
      </c>
      <c r="Z46" s="24">
        <v>721200</v>
      </c>
    </row>
    <row r="47" spans="1:26" ht="22.5">
      <c r="A47" s="4" t="s">
        <v>32</v>
      </c>
      <c r="B47" s="5" t="s">
        <v>33</v>
      </c>
      <c r="C47" s="6" t="s">
        <v>139</v>
      </c>
      <c r="D47" s="4" t="s">
        <v>35</v>
      </c>
      <c r="E47" s="4" t="s">
        <v>43</v>
      </c>
      <c r="F47" s="4" t="s">
        <v>37</v>
      </c>
      <c r="G47" s="4" t="s">
        <v>46</v>
      </c>
      <c r="H47" s="4" t="s">
        <v>104</v>
      </c>
      <c r="I47" s="4" t="s">
        <v>99</v>
      </c>
      <c r="J47" s="4"/>
      <c r="K47" s="4"/>
      <c r="L47" s="4" t="s">
        <v>108</v>
      </c>
      <c r="M47" s="4" t="s">
        <v>115</v>
      </c>
      <c r="N47" s="4" t="s">
        <v>40</v>
      </c>
      <c r="O47" s="5" t="s">
        <v>140</v>
      </c>
      <c r="P47" s="7">
        <v>7000000</v>
      </c>
      <c r="Q47" s="7">
        <v>0</v>
      </c>
      <c r="R47" s="7">
        <v>2000000</v>
      </c>
      <c r="S47" s="7">
        <v>5000000</v>
      </c>
      <c r="T47" s="7">
        <v>0</v>
      </c>
      <c r="U47" s="7">
        <v>379800</v>
      </c>
      <c r="V47" s="7">
        <v>4620200</v>
      </c>
      <c r="W47" s="24">
        <v>379800</v>
      </c>
      <c r="X47" s="24">
        <v>379800</v>
      </c>
      <c r="Y47" s="7">
        <v>379800</v>
      </c>
      <c r="Z47" s="24">
        <v>379800</v>
      </c>
    </row>
    <row r="48" spans="1:26" ht="22.5">
      <c r="A48" s="4" t="s">
        <v>32</v>
      </c>
      <c r="B48" s="5" t="s">
        <v>33</v>
      </c>
      <c r="C48" s="6" t="s">
        <v>141</v>
      </c>
      <c r="D48" s="4" t="s">
        <v>35</v>
      </c>
      <c r="E48" s="4" t="s">
        <v>43</v>
      </c>
      <c r="F48" s="4" t="s">
        <v>37</v>
      </c>
      <c r="G48" s="4" t="s">
        <v>46</v>
      </c>
      <c r="H48" s="4" t="s">
        <v>114</v>
      </c>
      <c r="I48" s="4" t="s">
        <v>36</v>
      </c>
      <c r="J48" s="4"/>
      <c r="K48" s="4"/>
      <c r="L48" s="4" t="s">
        <v>108</v>
      </c>
      <c r="M48" s="4" t="s">
        <v>115</v>
      </c>
      <c r="N48" s="4" t="s">
        <v>40</v>
      </c>
      <c r="O48" s="5" t="s">
        <v>142</v>
      </c>
      <c r="P48" s="7">
        <v>3736152</v>
      </c>
      <c r="Q48" s="7">
        <v>0</v>
      </c>
      <c r="R48" s="7">
        <v>0</v>
      </c>
      <c r="S48" s="7">
        <v>3736152</v>
      </c>
      <c r="T48" s="7">
        <v>0</v>
      </c>
      <c r="U48" s="7">
        <v>3736152</v>
      </c>
      <c r="V48" s="7">
        <v>0</v>
      </c>
      <c r="W48" s="24">
        <v>305499</v>
      </c>
      <c r="X48" s="24">
        <v>305499</v>
      </c>
      <c r="Y48" s="7">
        <v>305499</v>
      </c>
      <c r="Z48" s="24">
        <v>305499</v>
      </c>
    </row>
    <row r="49" spans="1:26" ht="22.5">
      <c r="A49" s="4" t="s">
        <v>32</v>
      </c>
      <c r="B49" s="5" t="s">
        <v>33</v>
      </c>
      <c r="C49" s="6" t="s">
        <v>143</v>
      </c>
      <c r="D49" s="4" t="s">
        <v>35</v>
      </c>
      <c r="E49" s="4" t="s">
        <v>43</v>
      </c>
      <c r="F49" s="4" t="s">
        <v>37</v>
      </c>
      <c r="G49" s="4" t="s">
        <v>46</v>
      </c>
      <c r="H49" s="4" t="s">
        <v>114</v>
      </c>
      <c r="I49" s="4" t="s">
        <v>43</v>
      </c>
      <c r="J49" s="4"/>
      <c r="K49" s="4"/>
      <c r="L49" s="4" t="s">
        <v>108</v>
      </c>
      <c r="M49" s="4" t="s">
        <v>115</v>
      </c>
      <c r="N49" s="4" t="s">
        <v>40</v>
      </c>
      <c r="O49" s="5" t="s">
        <v>144</v>
      </c>
      <c r="P49" s="7">
        <v>28046510</v>
      </c>
      <c r="Q49" s="7">
        <v>0</v>
      </c>
      <c r="R49" s="7">
        <v>0</v>
      </c>
      <c r="S49" s="7">
        <v>28046510</v>
      </c>
      <c r="T49" s="7">
        <v>0</v>
      </c>
      <c r="U49" s="7">
        <v>28046510</v>
      </c>
      <c r="V49" s="7">
        <v>0</v>
      </c>
      <c r="W49" s="24">
        <v>7042168</v>
      </c>
      <c r="X49" s="24">
        <v>7042168</v>
      </c>
      <c r="Y49" s="7">
        <v>7042168</v>
      </c>
      <c r="Z49" s="24">
        <v>7042168</v>
      </c>
    </row>
    <row r="50" spans="1:26" ht="22.5">
      <c r="A50" s="4" t="s">
        <v>32</v>
      </c>
      <c r="B50" s="5" t="s">
        <v>33</v>
      </c>
      <c r="C50" s="6" t="s">
        <v>145</v>
      </c>
      <c r="D50" s="4" t="s">
        <v>35</v>
      </c>
      <c r="E50" s="4" t="s">
        <v>43</v>
      </c>
      <c r="F50" s="4" t="s">
        <v>37</v>
      </c>
      <c r="G50" s="4" t="s">
        <v>46</v>
      </c>
      <c r="H50" s="4" t="s">
        <v>114</v>
      </c>
      <c r="I50" s="4" t="s">
        <v>53</v>
      </c>
      <c r="J50" s="4"/>
      <c r="K50" s="4"/>
      <c r="L50" s="4" t="s">
        <v>108</v>
      </c>
      <c r="M50" s="4" t="s">
        <v>115</v>
      </c>
      <c r="N50" s="4" t="s">
        <v>40</v>
      </c>
      <c r="O50" s="5" t="s">
        <v>146</v>
      </c>
      <c r="P50" s="7">
        <v>6304401</v>
      </c>
      <c r="Q50" s="7">
        <v>0</v>
      </c>
      <c r="R50" s="7">
        <v>0</v>
      </c>
      <c r="S50" s="7">
        <v>6304401</v>
      </c>
      <c r="T50" s="7">
        <v>0</v>
      </c>
      <c r="U50" s="7">
        <v>6304401</v>
      </c>
      <c r="V50" s="7">
        <v>0</v>
      </c>
      <c r="W50" s="24">
        <v>1206418.58</v>
      </c>
      <c r="X50" s="24">
        <v>1206418.58</v>
      </c>
      <c r="Y50" s="7">
        <v>1206418.58</v>
      </c>
      <c r="Z50" s="24">
        <v>1206418.58</v>
      </c>
    </row>
    <row r="51" spans="1:26" ht="22.5">
      <c r="A51" s="4" t="s">
        <v>32</v>
      </c>
      <c r="B51" s="5" t="s">
        <v>33</v>
      </c>
      <c r="C51" s="6" t="s">
        <v>147</v>
      </c>
      <c r="D51" s="4" t="s">
        <v>35</v>
      </c>
      <c r="E51" s="4" t="s">
        <v>43</v>
      </c>
      <c r="F51" s="4" t="s">
        <v>37</v>
      </c>
      <c r="G51" s="4" t="s">
        <v>46</v>
      </c>
      <c r="H51" s="4" t="s">
        <v>114</v>
      </c>
      <c r="I51" s="4" t="s">
        <v>99</v>
      </c>
      <c r="J51" s="4"/>
      <c r="K51" s="4"/>
      <c r="L51" s="4" t="s">
        <v>108</v>
      </c>
      <c r="M51" s="4" t="s">
        <v>115</v>
      </c>
      <c r="N51" s="4" t="s">
        <v>40</v>
      </c>
      <c r="O51" s="5" t="s">
        <v>148</v>
      </c>
      <c r="P51" s="7">
        <v>2684868</v>
      </c>
      <c r="Q51" s="7">
        <v>0</v>
      </c>
      <c r="R51" s="7">
        <v>0</v>
      </c>
      <c r="S51" s="7">
        <v>2684868</v>
      </c>
      <c r="T51" s="7">
        <v>0</v>
      </c>
      <c r="U51" s="7">
        <v>0</v>
      </c>
      <c r="V51" s="7">
        <v>2684868</v>
      </c>
      <c r="W51" s="24">
        <v>0</v>
      </c>
      <c r="X51" s="24">
        <v>0</v>
      </c>
      <c r="Y51" s="7">
        <v>0</v>
      </c>
      <c r="Z51" s="24">
        <v>0</v>
      </c>
    </row>
    <row r="52" spans="1:26" ht="22.5">
      <c r="A52" s="4" t="s">
        <v>32</v>
      </c>
      <c r="B52" s="5" t="s">
        <v>33</v>
      </c>
      <c r="C52" s="6" t="s">
        <v>149</v>
      </c>
      <c r="D52" s="4" t="s">
        <v>35</v>
      </c>
      <c r="E52" s="4" t="s">
        <v>43</v>
      </c>
      <c r="F52" s="4" t="s">
        <v>37</v>
      </c>
      <c r="G52" s="4" t="s">
        <v>46</v>
      </c>
      <c r="H52" s="4" t="s">
        <v>114</v>
      </c>
      <c r="I52" s="4" t="s">
        <v>104</v>
      </c>
      <c r="J52" s="4"/>
      <c r="K52" s="4"/>
      <c r="L52" s="4" t="s">
        <v>108</v>
      </c>
      <c r="M52" s="4" t="s">
        <v>115</v>
      </c>
      <c r="N52" s="4" t="s">
        <v>40</v>
      </c>
      <c r="O52" s="5" t="s">
        <v>150</v>
      </c>
      <c r="P52" s="7">
        <v>29228069</v>
      </c>
      <c r="Q52" s="7">
        <v>26914302</v>
      </c>
      <c r="R52" s="7">
        <v>20000000</v>
      </c>
      <c r="S52" s="7">
        <v>36142371</v>
      </c>
      <c r="T52" s="7">
        <v>0</v>
      </c>
      <c r="U52" s="7">
        <v>31199201.39</v>
      </c>
      <c r="V52" s="7">
        <v>4943169.61</v>
      </c>
      <c r="W52" s="24">
        <v>16217301.39</v>
      </c>
      <c r="X52" s="24">
        <v>4063344</v>
      </c>
      <c r="Y52" s="7">
        <v>4063344</v>
      </c>
      <c r="Z52" s="24">
        <v>4063344</v>
      </c>
    </row>
    <row r="53" spans="1:26" ht="22.5">
      <c r="A53" s="4" t="s">
        <v>32</v>
      </c>
      <c r="B53" s="5" t="s">
        <v>33</v>
      </c>
      <c r="C53" s="6" t="s">
        <v>151</v>
      </c>
      <c r="D53" s="4" t="s">
        <v>35</v>
      </c>
      <c r="E53" s="4" t="s">
        <v>43</v>
      </c>
      <c r="F53" s="4" t="s">
        <v>37</v>
      </c>
      <c r="G53" s="4" t="s">
        <v>46</v>
      </c>
      <c r="H53" s="4" t="s">
        <v>79</v>
      </c>
      <c r="I53" s="4" t="s">
        <v>46</v>
      </c>
      <c r="J53" s="4"/>
      <c r="K53" s="4"/>
      <c r="L53" s="4" t="s">
        <v>108</v>
      </c>
      <c r="M53" s="4" t="s">
        <v>115</v>
      </c>
      <c r="N53" s="4" t="s">
        <v>40</v>
      </c>
      <c r="O53" s="5" t="s">
        <v>152</v>
      </c>
      <c r="P53" s="7">
        <v>8140000</v>
      </c>
      <c r="Q53" s="7">
        <v>0</v>
      </c>
      <c r="R53" s="7">
        <v>0</v>
      </c>
      <c r="S53" s="7">
        <v>8140000</v>
      </c>
      <c r="T53" s="7">
        <v>0</v>
      </c>
      <c r="U53" s="7">
        <v>953797</v>
      </c>
      <c r="V53" s="7">
        <v>7186203</v>
      </c>
      <c r="W53" s="24">
        <v>0</v>
      </c>
      <c r="X53" s="24">
        <v>0</v>
      </c>
      <c r="Y53" s="7">
        <v>0</v>
      </c>
      <c r="Z53" s="24">
        <v>0</v>
      </c>
    </row>
    <row r="54" spans="1:26" ht="22.5">
      <c r="A54" s="4" t="s">
        <v>32</v>
      </c>
      <c r="B54" s="5" t="s">
        <v>33</v>
      </c>
      <c r="C54" s="6" t="s">
        <v>153</v>
      </c>
      <c r="D54" s="4" t="s">
        <v>35</v>
      </c>
      <c r="E54" s="4" t="s">
        <v>43</v>
      </c>
      <c r="F54" s="4" t="s">
        <v>37</v>
      </c>
      <c r="G54" s="4" t="s">
        <v>46</v>
      </c>
      <c r="H54" s="4" t="s">
        <v>79</v>
      </c>
      <c r="I54" s="4" t="s">
        <v>104</v>
      </c>
      <c r="J54" s="4"/>
      <c r="K54" s="4"/>
      <c r="L54" s="4" t="s">
        <v>108</v>
      </c>
      <c r="M54" s="4" t="s">
        <v>115</v>
      </c>
      <c r="N54" s="4" t="s">
        <v>40</v>
      </c>
      <c r="O54" s="5" t="s">
        <v>154</v>
      </c>
      <c r="P54" s="7">
        <v>16640000</v>
      </c>
      <c r="Q54" s="7">
        <v>0</v>
      </c>
      <c r="R54" s="7">
        <v>10000000</v>
      </c>
      <c r="S54" s="7">
        <v>6640000</v>
      </c>
      <c r="T54" s="7">
        <v>0</v>
      </c>
      <c r="U54" s="7">
        <v>70758</v>
      </c>
      <c r="V54" s="7">
        <v>6569242</v>
      </c>
      <c r="W54" s="24">
        <v>0</v>
      </c>
      <c r="X54" s="24">
        <v>0</v>
      </c>
      <c r="Y54" s="7">
        <v>0</v>
      </c>
      <c r="Z54" s="24">
        <v>0</v>
      </c>
    </row>
    <row r="55" spans="1:26" ht="22.5">
      <c r="A55" s="4" t="s">
        <v>32</v>
      </c>
      <c r="B55" s="5" t="s">
        <v>33</v>
      </c>
      <c r="C55" s="6" t="s">
        <v>155</v>
      </c>
      <c r="D55" s="4" t="s">
        <v>35</v>
      </c>
      <c r="E55" s="4" t="s">
        <v>43</v>
      </c>
      <c r="F55" s="4" t="s">
        <v>37</v>
      </c>
      <c r="G55" s="4" t="s">
        <v>46</v>
      </c>
      <c r="H55" s="4" t="s">
        <v>79</v>
      </c>
      <c r="I55" s="4" t="s">
        <v>114</v>
      </c>
      <c r="J55" s="4"/>
      <c r="K55" s="4"/>
      <c r="L55" s="4" t="s">
        <v>108</v>
      </c>
      <c r="M55" s="4" t="s">
        <v>115</v>
      </c>
      <c r="N55" s="4" t="s">
        <v>40</v>
      </c>
      <c r="O55" s="5" t="s">
        <v>156</v>
      </c>
      <c r="P55" s="7">
        <v>18144365</v>
      </c>
      <c r="Q55" s="7">
        <v>0</v>
      </c>
      <c r="R55" s="7">
        <v>10500000</v>
      </c>
      <c r="S55" s="7">
        <v>7644365</v>
      </c>
      <c r="T55" s="7">
        <v>0</v>
      </c>
      <c r="U55" s="7">
        <v>2036705</v>
      </c>
      <c r="V55" s="7">
        <v>5607660</v>
      </c>
      <c r="W55" s="24">
        <v>290828</v>
      </c>
      <c r="X55" s="24">
        <v>290828</v>
      </c>
      <c r="Y55" s="7">
        <v>290828</v>
      </c>
      <c r="Z55" s="24">
        <v>290828</v>
      </c>
    </row>
    <row r="56" spans="1:26" ht="22.5">
      <c r="A56" s="4" t="s">
        <v>32</v>
      </c>
      <c r="B56" s="5" t="s">
        <v>33</v>
      </c>
      <c r="C56" s="6" t="s">
        <v>157</v>
      </c>
      <c r="D56" s="4" t="s">
        <v>35</v>
      </c>
      <c r="E56" s="4" t="s">
        <v>43</v>
      </c>
      <c r="F56" s="4" t="s">
        <v>37</v>
      </c>
      <c r="G56" s="4" t="s">
        <v>46</v>
      </c>
      <c r="H56" s="4" t="s">
        <v>79</v>
      </c>
      <c r="I56" s="4" t="s">
        <v>79</v>
      </c>
      <c r="J56" s="4"/>
      <c r="K56" s="4"/>
      <c r="L56" s="4" t="s">
        <v>108</v>
      </c>
      <c r="M56" s="4" t="s">
        <v>115</v>
      </c>
      <c r="N56" s="4" t="s">
        <v>40</v>
      </c>
      <c r="O56" s="5" t="s">
        <v>158</v>
      </c>
      <c r="P56" s="7">
        <v>17075635</v>
      </c>
      <c r="Q56" s="7">
        <v>0</v>
      </c>
      <c r="R56" s="7">
        <v>0</v>
      </c>
      <c r="S56" s="7">
        <v>17075635</v>
      </c>
      <c r="T56" s="7">
        <v>0</v>
      </c>
      <c r="U56" s="7">
        <v>31100</v>
      </c>
      <c r="V56" s="7">
        <v>17044535</v>
      </c>
      <c r="W56" s="24">
        <v>0</v>
      </c>
      <c r="X56" s="24">
        <v>0</v>
      </c>
      <c r="Y56" s="7">
        <v>0</v>
      </c>
      <c r="Z56" s="24">
        <v>0</v>
      </c>
    </row>
    <row r="57" spans="1:26" ht="22.5">
      <c r="A57" s="4" t="s">
        <v>32</v>
      </c>
      <c r="B57" s="5" t="s">
        <v>33</v>
      </c>
      <c r="C57" s="6" t="s">
        <v>159</v>
      </c>
      <c r="D57" s="4" t="s">
        <v>35</v>
      </c>
      <c r="E57" s="4" t="s">
        <v>43</v>
      </c>
      <c r="F57" s="4" t="s">
        <v>37</v>
      </c>
      <c r="G57" s="4" t="s">
        <v>46</v>
      </c>
      <c r="H57" s="4" t="s">
        <v>39</v>
      </c>
      <c r="I57" s="4" t="s">
        <v>43</v>
      </c>
      <c r="J57" s="4"/>
      <c r="K57" s="4"/>
      <c r="L57" s="4" t="s">
        <v>108</v>
      </c>
      <c r="M57" s="4" t="s">
        <v>115</v>
      </c>
      <c r="N57" s="4" t="s">
        <v>40</v>
      </c>
      <c r="O57" s="5" t="s">
        <v>160</v>
      </c>
      <c r="P57" s="7">
        <v>0</v>
      </c>
      <c r="Q57" s="7">
        <v>3500000</v>
      </c>
      <c r="R57" s="7">
        <v>0</v>
      </c>
      <c r="S57" s="7">
        <v>3500000</v>
      </c>
      <c r="T57" s="7">
        <v>0</v>
      </c>
      <c r="U57" s="7">
        <v>3500000</v>
      </c>
      <c r="V57" s="7">
        <v>0</v>
      </c>
      <c r="W57" s="24">
        <v>2637000</v>
      </c>
      <c r="X57" s="24">
        <v>1318500</v>
      </c>
      <c r="Y57" s="7">
        <v>1318500</v>
      </c>
      <c r="Z57" s="24">
        <v>1318500</v>
      </c>
    </row>
    <row r="58" spans="1:26" ht="22.5">
      <c r="A58" s="4" t="s">
        <v>32</v>
      </c>
      <c r="B58" s="5" t="s">
        <v>33</v>
      </c>
      <c r="C58" s="6" t="s">
        <v>161</v>
      </c>
      <c r="D58" s="4" t="s">
        <v>35</v>
      </c>
      <c r="E58" s="4" t="s">
        <v>43</v>
      </c>
      <c r="F58" s="4" t="s">
        <v>37</v>
      </c>
      <c r="G58" s="4" t="s">
        <v>46</v>
      </c>
      <c r="H58" s="4" t="s">
        <v>162</v>
      </c>
      <c r="I58" s="4" t="s">
        <v>43</v>
      </c>
      <c r="J58" s="4"/>
      <c r="K58" s="4"/>
      <c r="L58" s="4" t="s">
        <v>108</v>
      </c>
      <c r="M58" s="4" t="s">
        <v>115</v>
      </c>
      <c r="N58" s="4" t="s">
        <v>40</v>
      </c>
      <c r="O58" s="5" t="s">
        <v>163</v>
      </c>
      <c r="P58" s="7">
        <v>5000000</v>
      </c>
      <c r="Q58" s="7">
        <v>0</v>
      </c>
      <c r="R58" s="7">
        <v>2000000</v>
      </c>
      <c r="S58" s="7">
        <v>3000000</v>
      </c>
      <c r="T58" s="7">
        <v>0</v>
      </c>
      <c r="U58" s="7">
        <v>492836</v>
      </c>
      <c r="V58" s="7">
        <v>2507164</v>
      </c>
      <c r="W58" s="24">
        <v>492836</v>
      </c>
      <c r="X58" s="24">
        <v>492836</v>
      </c>
      <c r="Y58" s="7">
        <v>492836</v>
      </c>
      <c r="Z58" s="24">
        <v>492836</v>
      </c>
    </row>
    <row r="59" spans="1:26" ht="22.5">
      <c r="A59" s="4" t="s">
        <v>32</v>
      </c>
      <c r="B59" s="5" t="s">
        <v>33</v>
      </c>
      <c r="C59" s="6" t="s">
        <v>164</v>
      </c>
      <c r="D59" s="4" t="s">
        <v>35</v>
      </c>
      <c r="E59" s="4" t="s">
        <v>43</v>
      </c>
      <c r="F59" s="4" t="s">
        <v>37</v>
      </c>
      <c r="G59" s="4" t="s">
        <v>46</v>
      </c>
      <c r="H59" s="4" t="s">
        <v>115</v>
      </c>
      <c r="I59" s="4" t="s">
        <v>46</v>
      </c>
      <c r="J59" s="4"/>
      <c r="K59" s="4"/>
      <c r="L59" s="4" t="s">
        <v>108</v>
      </c>
      <c r="M59" s="4" t="s">
        <v>115</v>
      </c>
      <c r="N59" s="4" t="s">
        <v>40</v>
      </c>
      <c r="O59" s="5" t="s">
        <v>165</v>
      </c>
      <c r="P59" s="7">
        <v>40000000</v>
      </c>
      <c r="Q59" s="7">
        <v>20000000</v>
      </c>
      <c r="R59" s="7">
        <v>26914302</v>
      </c>
      <c r="S59" s="7">
        <v>33085698</v>
      </c>
      <c r="T59" s="7">
        <v>0</v>
      </c>
      <c r="U59" s="7">
        <v>8600000</v>
      </c>
      <c r="V59" s="7">
        <v>24485698</v>
      </c>
      <c r="W59" s="24">
        <v>8594867</v>
      </c>
      <c r="X59" s="24">
        <v>0</v>
      </c>
      <c r="Y59" s="7">
        <v>0</v>
      </c>
      <c r="Z59" s="24">
        <v>0</v>
      </c>
    </row>
    <row r="60" spans="1:26" ht="22.5">
      <c r="A60" s="4" t="s">
        <v>32</v>
      </c>
      <c r="B60" s="5" t="s">
        <v>33</v>
      </c>
      <c r="C60" s="6" t="s">
        <v>166</v>
      </c>
      <c r="D60" s="4" t="s">
        <v>35</v>
      </c>
      <c r="E60" s="4" t="s">
        <v>43</v>
      </c>
      <c r="F60" s="4" t="s">
        <v>37</v>
      </c>
      <c r="G60" s="4" t="s">
        <v>46</v>
      </c>
      <c r="H60" s="4" t="s">
        <v>115</v>
      </c>
      <c r="I60" s="4" t="s">
        <v>53</v>
      </c>
      <c r="J60" s="4"/>
      <c r="K60" s="4"/>
      <c r="L60" s="4" t="s">
        <v>108</v>
      </c>
      <c r="M60" s="4" t="s">
        <v>115</v>
      </c>
      <c r="N60" s="4" t="s">
        <v>40</v>
      </c>
      <c r="O60" s="5" t="s">
        <v>167</v>
      </c>
      <c r="P60" s="7">
        <v>21141192</v>
      </c>
      <c r="Q60" s="7">
        <v>0</v>
      </c>
      <c r="R60" s="7">
        <v>4912437.5</v>
      </c>
      <c r="S60" s="7">
        <v>16228754.5</v>
      </c>
      <c r="T60" s="7">
        <v>0</v>
      </c>
      <c r="U60" s="7">
        <v>0</v>
      </c>
      <c r="V60" s="7">
        <v>16228754.5</v>
      </c>
      <c r="W60" s="24">
        <v>0</v>
      </c>
      <c r="X60" s="24">
        <v>0</v>
      </c>
      <c r="Y60" s="7">
        <v>0</v>
      </c>
      <c r="Z60" s="24">
        <v>0</v>
      </c>
    </row>
    <row r="61" spans="1:26" ht="22.5">
      <c r="A61" s="4" t="s">
        <v>32</v>
      </c>
      <c r="B61" s="5" t="s">
        <v>33</v>
      </c>
      <c r="C61" s="6" t="s">
        <v>168</v>
      </c>
      <c r="D61" s="4" t="s">
        <v>35</v>
      </c>
      <c r="E61" s="4" t="s">
        <v>82</v>
      </c>
      <c r="F61" s="4" t="s">
        <v>53</v>
      </c>
      <c r="G61" s="4" t="s">
        <v>36</v>
      </c>
      <c r="H61" s="4" t="s">
        <v>36</v>
      </c>
      <c r="I61" s="4" t="s">
        <v>37</v>
      </c>
      <c r="J61" s="4" t="s">
        <v>43</v>
      </c>
      <c r="K61" s="4"/>
      <c r="L61" s="4" t="s">
        <v>38</v>
      </c>
      <c r="M61" s="4" t="s">
        <v>39</v>
      </c>
      <c r="N61" s="4" t="s">
        <v>40</v>
      </c>
      <c r="O61" s="5" t="s">
        <v>169</v>
      </c>
      <c r="P61" s="7">
        <v>5000000</v>
      </c>
      <c r="Q61" s="7">
        <v>0</v>
      </c>
      <c r="R61" s="7">
        <v>0</v>
      </c>
      <c r="S61" s="7">
        <v>5000000</v>
      </c>
      <c r="T61" s="7">
        <v>0</v>
      </c>
      <c r="U61" s="7">
        <v>0</v>
      </c>
      <c r="V61" s="7">
        <v>5000000</v>
      </c>
      <c r="W61" s="24">
        <v>0</v>
      </c>
      <c r="X61" s="24">
        <v>0</v>
      </c>
      <c r="Y61" s="7">
        <v>0</v>
      </c>
      <c r="Z61" s="24">
        <v>0</v>
      </c>
    </row>
    <row r="62" spans="1:26" ht="22.5">
      <c r="A62" s="4" t="s">
        <v>32</v>
      </c>
      <c r="B62" s="5" t="s">
        <v>33</v>
      </c>
      <c r="C62" s="6" t="s">
        <v>170</v>
      </c>
      <c r="D62" s="4" t="s">
        <v>35</v>
      </c>
      <c r="E62" s="4" t="s">
        <v>82</v>
      </c>
      <c r="F62" s="4" t="s">
        <v>99</v>
      </c>
      <c r="G62" s="4" t="s">
        <v>36</v>
      </c>
      <c r="H62" s="4" t="s">
        <v>36</v>
      </c>
      <c r="I62" s="4" t="s">
        <v>43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171</v>
      </c>
      <c r="P62" s="7">
        <v>400000000</v>
      </c>
      <c r="Q62" s="7">
        <v>0</v>
      </c>
      <c r="R62" s="7">
        <v>0</v>
      </c>
      <c r="S62" s="7">
        <v>400000000</v>
      </c>
      <c r="T62" s="7">
        <v>0</v>
      </c>
      <c r="U62" s="7">
        <v>371270484</v>
      </c>
      <c r="V62" s="7">
        <v>28729516</v>
      </c>
      <c r="W62" s="24">
        <v>263252620</v>
      </c>
      <c r="X62" s="24">
        <v>204144596</v>
      </c>
      <c r="Y62" s="7">
        <v>204144596</v>
      </c>
      <c r="Z62" s="24">
        <v>204144596</v>
      </c>
    </row>
    <row r="63" spans="1:26" ht="22.5">
      <c r="A63" s="4" t="s">
        <v>32</v>
      </c>
      <c r="B63" s="5" t="s">
        <v>33</v>
      </c>
      <c r="C63" s="6" t="s">
        <v>170</v>
      </c>
      <c r="D63" s="4" t="s">
        <v>35</v>
      </c>
      <c r="E63" s="4" t="s">
        <v>82</v>
      </c>
      <c r="F63" s="4" t="s">
        <v>99</v>
      </c>
      <c r="G63" s="4" t="s">
        <v>36</v>
      </c>
      <c r="H63" s="4" t="s">
        <v>36</v>
      </c>
      <c r="I63" s="4" t="s">
        <v>43</v>
      </c>
      <c r="J63" s="4"/>
      <c r="K63" s="4"/>
      <c r="L63" s="4" t="s">
        <v>108</v>
      </c>
      <c r="M63" s="4" t="s">
        <v>109</v>
      </c>
      <c r="N63" s="4" t="s">
        <v>40</v>
      </c>
      <c r="O63" s="5" t="s">
        <v>171</v>
      </c>
      <c r="P63" s="7">
        <v>1103336</v>
      </c>
      <c r="Q63" s="7">
        <v>0</v>
      </c>
      <c r="R63" s="7">
        <v>0</v>
      </c>
      <c r="S63" s="7">
        <v>1103336</v>
      </c>
      <c r="T63" s="7">
        <v>0</v>
      </c>
      <c r="U63" s="7">
        <v>0</v>
      </c>
      <c r="V63" s="7">
        <v>1103336</v>
      </c>
      <c r="W63" s="24">
        <v>0</v>
      </c>
      <c r="X63" s="24">
        <v>0</v>
      </c>
      <c r="Y63" s="7">
        <v>0</v>
      </c>
      <c r="Z63" s="24">
        <v>0</v>
      </c>
    </row>
    <row r="64" spans="1:26" ht="15">
      <c r="A64" s="4" t="s">
        <v>1</v>
      </c>
      <c r="B64" s="5" t="s">
        <v>1</v>
      </c>
      <c r="C64" s="6" t="s">
        <v>1</v>
      </c>
      <c r="D64" s="4" t="s">
        <v>1</v>
      </c>
      <c r="E64" s="4" t="s">
        <v>1</v>
      </c>
      <c r="F64" s="4" t="s">
        <v>1</v>
      </c>
      <c r="G64" s="4" t="s">
        <v>1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1</v>
      </c>
      <c r="N64" s="4" t="s">
        <v>1</v>
      </c>
      <c r="O64" s="5" t="s">
        <v>1</v>
      </c>
      <c r="P64" s="7">
        <v>4949876980</v>
      </c>
      <c r="Q64" s="7">
        <v>99326739.5</v>
      </c>
      <c r="R64" s="7">
        <v>106326739.5</v>
      </c>
      <c r="S64" s="7">
        <v>4942876980</v>
      </c>
      <c r="T64" s="7">
        <v>0</v>
      </c>
      <c r="U64" s="7">
        <v>4683500746.26</v>
      </c>
      <c r="V64" s="7">
        <v>259376233.74</v>
      </c>
      <c r="W64" s="24">
        <v>1392256173.84</v>
      </c>
      <c r="X64" s="24">
        <v>1079306470.58</v>
      </c>
      <c r="Y64" s="7">
        <v>1069341392.58</v>
      </c>
      <c r="Z64" s="24">
        <v>1069341392.58</v>
      </c>
    </row>
    <row r="65" ht="13.5" customHeight="1"/>
  </sheetData>
  <printOptions/>
  <pageMargins left="0.78740157480315" right="0.78740157480315" top="0.78740157480315" bottom="0.78740157480315" header="0.78740157480315" footer="0.78740157480315"/>
  <pageSetup horizontalDpi="300" verticalDpi="3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 topLeftCell="R4">
      <selection activeCell="G71" sqref="G71:H71"/>
    </sheetView>
  </sheetViews>
  <sheetFormatPr defaultColWidth="11.421875" defaultRowHeight="15"/>
  <cols>
    <col min="1" max="1" width="13.421875" style="0" customWidth="1"/>
    <col min="2" max="2" width="27.00390625" style="0" customWidth="1"/>
    <col min="3" max="3" width="21.57421875" style="0" customWidth="1"/>
    <col min="4" max="11" width="5.421875" style="0" customWidth="1"/>
    <col min="12" max="12" width="9.57421875" style="0" customWidth="1"/>
    <col min="13" max="13" width="8.00390625" style="0" customWidth="1"/>
    <col min="14" max="14" width="9.57421875" style="0" customWidth="1"/>
    <col min="15" max="15" width="27.57421875" style="0" customWidth="1"/>
    <col min="16" max="22" width="18.8515625" style="0" customWidth="1"/>
    <col min="23" max="24" width="18.8515625" style="25" customWidth="1"/>
    <col min="25" max="25" width="18.8515625" style="0" customWidth="1"/>
    <col min="26" max="26" width="18.8515625" style="25" customWidth="1"/>
    <col min="27" max="27" width="11.421875" style="0" hidden="1" customWidth="1"/>
    <col min="28" max="28" width="0.42578125" style="0" customWidth="1"/>
  </cols>
  <sheetData>
    <row r="1" spans="1:26" ht="15">
      <c r="A1" s="2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22" t="s">
        <v>1</v>
      </c>
      <c r="X1" s="22" t="s">
        <v>1</v>
      </c>
      <c r="Y1" s="3" t="s">
        <v>1</v>
      </c>
      <c r="Z1" s="22" t="s">
        <v>1</v>
      </c>
    </row>
    <row r="2" spans="1:26" ht="1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22" t="s">
        <v>1</v>
      </c>
      <c r="X2" s="22" t="s">
        <v>1</v>
      </c>
      <c r="Y2" s="3" t="s">
        <v>1</v>
      </c>
      <c r="Z2" s="22" t="s">
        <v>1</v>
      </c>
    </row>
    <row r="3" spans="1:26" ht="1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22" t="s">
        <v>1</v>
      </c>
      <c r="X3" s="22" t="s">
        <v>1</v>
      </c>
      <c r="Y3" s="3" t="s">
        <v>1</v>
      </c>
      <c r="Z3" s="22" t="s">
        <v>1</v>
      </c>
    </row>
    <row r="4" spans="1:26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3" t="s">
        <v>28</v>
      </c>
      <c r="X4" s="23" t="s">
        <v>29</v>
      </c>
      <c r="Y4" s="2" t="s">
        <v>30</v>
      </c>
      <c r="Z4" s="23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1977033544</v>
      </c>
      <c r="Q5" s="7">
        <v>0</v>
      </c>
      <c r="R5" s="7">
        <v>0</v>
      </c>
      <c r="S5" s="7">
        <v>1977033544</v>
      </c>
      <c r="T5" s="7">
        <v>0</v>
      </c>
      <c r="U5" s="7">
        <v>1977033544</v>
      </c>
      <c r="V5" s="7">
        <v>0</v>
      </c>
      <c r="W5" s="24">
        <v>475448603</v>
      </c>
      <c r="X5" s="24">
        <v>475448603</v>
      </c>
      <c r="Y5" s="7">
        <v>475448603</v>
      </c>
      <c r="Z5" s="24">
        <v>475448603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43</v>
      </c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151252158</v>
      </c>
      <c r="Q6" s="7">
        <v>0</v>
      </c>
      <c r="R6" s="7">
        <v>0</v>
      </c>
      <c r="S6" s="7">
        <v>151252158</v>
      </c>
      <c r="T6" s="7">
        <v>0</v>
      </c>
      <c r="U6" s="7">
        <v>151252158</v>
      </c>
      <c r="V6" s="7">
        <v>0</v>
      </c>
      <c r="W6" s="24">
        <v>20537665</v>
      </c>
      <c r="X6" s="24">
        <v>20537665</v>
      </c>
      <c r="Y6" s="7">
        <v>20537665</v>
      </c>
      <c r="Z6" s="24">
        <v>20537665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46</v>
      </c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17194130</v>
      </c>
      <c r="Q7" s="7">
        <v>0</v>
      </c>
      <c r="R7" s="7">
        <v>0</v>
      </c>
      <c r="S7" s="7">
        <v>17194130</v>
      </c>
      <c r="T7" s="7">
        <v>0</v>
      </c>
      <c r="U7" s="7">
        <v>17194130</v>
      </c>
      <c r="V7" s="7">
        <v>0</v>
      </c>
      <c r="W7" s="24">
        <v>1188529</v>
      </c>
      <c r="X7" s="24">
        <v>1188529</v>
      </c>
      <c r="Y7" s="7">
        <v>1188529</v>
      </c>
      <c r="Z7" s="24">
        <v>1188529</v>
      </c>
    </row>
    <row r="8" spans="1:26" ht="22.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46</v>
      </c>
      <c r="I8" s="4" t="s">
        <v>36</v>
      </c>
      <c r="J8" s="4"/>
      <c r="K8" s="4"/>
      <c r="L8" s="4" t="s">
        <v>38</v>
      </c>
      <c r="M8" s="4" t="s">
        <v>39</v>
      </c>
      <c r="N8" s="4" t="s">
        <v>40</v>
      </c>
      <c r="O8" s="5" t="s">
        <v>49</v>
      </c>
      <c r="P8" s="7">
        <v>47526773</v>
      </c>
      <c r="Q8" s="7">
        <v>0</v>
      </c>
      <c r="R8" s="7">
        <v>0</v>
      </c>
      <c r="S8" s="7">
        <v>47526773</v>
      </c>
      <c r="T8" s="7">
        <v>0</v>
      </c>
      <c r="U8" s="7">
        <v>47526773</v>
      </c>
      <c r="V8" s="7">
        <v>0</v>
      </c>
      <c r="W8" s="24">
        <v>14679051</v>
      </c>
      <c r="X8" s="24">
        <v>14679051</v>
      </c>
      <c r="Y8" s="7">
        <v>14679051</v>
      </c>
      <c r="Z8" s="24">
        <v>14679051</v>
      </c>
    </row>
    <row r="9" spans="1:26" ht="22.5">
      <c r="A9" s="4" t="s">
        <v>32</v>
      </c>
      <c r="B9" s="5" t="s">
        <v>33</v>
      </c>
      <c r="C9" s="6" t="s">
        <v>50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46</v>
      </c>
      <c r="I9" s="4" t="s">
        <v>43</v>
      </c>
      <c r="J9" s="4"/>
      <c r="K9" s="4"/>
      <c r="L9" s="4" t="s">
        <v>38</v>
      </c>
      <c r="M9" s="4" t="s">
        <v>39</v>
      </c>
      <c r="N9" s="4" t="s">
        <v>40</v>
      </c>
      <c r="O9" s="5" t="s">
        <v>51</v>
      </c>
      <c r="P9" s="7">
        <v>229106636</v>
      </c>
      <c r="Q9" s="7">
        <v>0</v>
      </c>
      <c r="R9" s="7">
        <v>0</v>
      </c>
      <c r="S9" s="7">
        <v>229106636</v>
      </c>
      <c r="T9" s="7">
        <v>0</v>
      </c>
      <c r="U9" s="7">
        <v>229106636</v>
      </c>
      <c r="V9" s="7">
        <v>0</v>
      </c>
      <c r="W9" s="24">
        <v>44777969</v>
      </c>
      <c r="X9" s="24">
        <v>44777969</v>
      </c>
      <c r="Y9" s="7">
        <v>44777969</v>
      </c>
      <c r="Z9" s="24">
        <v>44777969</v>
      </c>
    </row>
    <row r="10" spans="1:26" ht="22.5">
      <c r="A10" s="4" t="s">
        <v>32</v>
      </c>
      <c r="B10" s="5" t="s">
        <v>33</v>
      </c>
      <c r="C10" s="6" t="s">
        <v>52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53</v>
      </c>
      <c r="I10" s="4" t="s">
        <v>43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54</v>
      </c>
      <c r="P10" s="7">
        <v>58860663</v>
      </c>
      <c r="Q10" s="7">
        <v>0</v>
      </c>
      <c r="R10" s="7">
        <v>0</v>
      </c>
      <c r="S10" s="7">
        <v>58860663</v>
      </c>
      <c r="T10" s="7">
        <v>0</v>
      </c>
      <c r="U10" s="7">
        <v>58860663</v>
      </c>
      <c r="V10" s="7">
        <v>0</v>
      </c>
      <c r="W10" s="24">
        <v>14823566</v>
      </c>
      <c r="X10" s="24">
        <v>14803591</v>
      </c>
      <c r="Y10" s="7">
        <v>14803591</v>
      </c>
      <c r="Z10" s="24">
        <v>14803591</v>
      </c>
    </row>
    <row r="11" spans="1:26" ht="22.5">
      <c r="A11" s="4" t="s">
        <v>32</v>
      </c>
      <c r="B11" s="5" t="s">
        <v>33</v>
      </c>
      <c r="C11" s="6" t="s">
        <v>55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53</v>
      </c>
      <c r="I11" s="4" t="s">
        <v>53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56</v>
      </c>
      <c r="P11" s="7">
        <v>15965446</v>
      </c>
      <c r="Q11" s="7">
        <v>0</v>
      </c>
      <c r="R11" s="7">
        <v>0</v>
      </c>
      <c r="S11" s="7">
        <v>15965446</v>
      </c>
      <c r="T11" s="7">
        <v>0</v>
      </c>
      <c r="U11" s="7">
        <v>15965446</v>
      </c>
      <c r="V11" s="7">
        <v>0</v>
      </c>
      <c r="W11" s="24">
        <v>2143451</v>
      </c>
      <c r="X11" s="24">
        <v>2139763</v>
      </c>
      <c r="Y11" s="7">
        <v>2139763</v>
      </c>
      <c r="Z11" s="24">
        <v>2139763</v>
      </c>
    </row>
    <row r="12" spans="1:26" ht="22.5">
      <c r="A12" s="4" t="s">
        <v>32</v>
      </c>
      <c r="B12" s="5" t="s">
        <v>33</v>
      </c>
      <c r="C12" s="6" t="s">
        <v>57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53</v>
      </c>
      <c r="I12" s="4" t="s">
        <v>58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59</v>
      </c>
      <c r="P12" s="7">
        <v>10899194</v>
      </c>
      <c r="Q12" s="7">
        <v>0</v>
      </c>
      <c r="R12" s="7">
        <v>0</v>
      </c>
      <c r="S12" s="7">
        <v>10899194</v>
      </c>
      <c r="T12" s="7">
        <v>0</v>
      </c>
      <c r="U12" s="7">
        <v>10899194</v>
      </c>
      <c r="V12" s="7">
        <v>0</v>
      </c>
      <c r="W12" s="24">
        <v>2483254</v>
      </c>
      <c r="X12" s="24">
        <v>2483254</v>
      </c>
      <c r="Y12" s="7">
        <v>2483254</v>
      </c>
      <c r="Z12" s="24">
        <v>2483254</v>
      </c>
    </row>
    <row r="13" spans="1:26" ht="22.5">
      <c r="A13" s="4" t="s">
        <v>32</v>
      </c>
      <c r="B13" s="5" t="s">
        <v>33</v>
      </c>
      <c r="C13" s="6" t="s">
        <v>60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53</v>
      </c>
      <c r="I13" s="4" t="s">
        <v>61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62</v>
      </c>
      <c r="P13" s="7">
        <v>14043007</v>
      </c>
      <c r="Q13" s="7">
        <v>0</v>
      </c>
      <c r="R13" s="7">
        <v>0</v>
      </c>
      <c r="S13" s="7">
        <v>14043007</v>
      </c>
      <c r="T13" s="7">
        <v>0</v>
      </c>
      <c r="U13" s="7">
        <v>14043007</v>
      </c>
      <c r="V13" s="7">
        <v>0</v>
      </c>
      <c r="W13" s="24">
        <v>3331674</v>
      </c>
      <c r="X13" s="24">
        <v>3331674</v>
      </c>
      <c r="Y13" s="7">
        <v>3331674</v>
      </c>
      <c r="Z13" s="24">
        <v>3331674</v>
      </c>
    </row>
    <row r="14" spans="1:26" ht="22.5">
      <c r="A14" s="4" t="s">
        <v>32</v>
      </c>
      <c r="B14" s="5" t="s">
        <v>33</v>
      </c>
      <c r="C14" s="6" t="s">
        <v>63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53</v>
      </c>
      <c r="I14" s="4" t="s">
        <v>64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65</v>
      </c>
      <c r="P14" s="7">
        <v>85544665</v>
      </c>
      <c r="Q14" s="7">
        <v>0</v>
      </c>
      <c r="R14" s="7">
        <v>0</v>
      </c>
      <c r="S14" s="7">
        <v>85544665</v>
      </c>
      <c r="T14" s="7">
        <v>0</v>
      </c>
      <c r="U14" s="7">
        <v>85544665</v>
      </c>
      <c r="V14" s="7">
        <v>0</v>
      </c>
      <c r="W14" s="24">
        <v>924776</v>
      </c>
      <c r="X14" s="24">
        <v>924776</v>
      </c>
      <c r="Y14" s="7">
        <v>924776</v>
      </c>
      <c r="Z14" s="24">
        <v>924776</v>
      </c>
    </row>
    <row r="15" spans="1:26" ht="22.5">
      <c r="A15" s="4" t="s">
        <v>32</v>
      </c>
      <c r="B15" s="5" t="s">
        <v>33</v>
      </c>
      <c r="C15" s="6" t="s">
        <v>66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53</v>
      </c>
      <c r="I15" s="4" t="s">
        <v>67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68</v>
      </c>
      <c r="P15" s="7">
        <v>102445183</v>
      </c>
      <c r="Q15" s="7">
        <v>0</v>
      </c>
      <c r="R15" s="7">
        <v>0</v>
      </c>
      <c r="S15" s="7">
        <v>102445183</v>
      </c>
      <c r="T15" s="7">
        <v>0</v>
      </c>
      <c r="U15" s="7">
        <v>102445183</v>
      </c>
      <c r="V15" s="7">
        <v>0</v>
      </c>
      <c r="W15" s="24">
        <v>17451644</v>
      </c>
      <c r="X15" s="24">
        <v>17423108</v>
      </c>
      <c r="Y15" s="7">
        <v>17423108</v>
      </c>
      <c r="Z15" s="24">
        <v>17423108</v>
      </c>
    </row>
    <row r="16" spans="1:26" ht="22.5">
      <c r="A16" s="4" t="s">
        <v>32</v>
      </c>
      <c r="B16" s="5" t="s">
        <v>33</v>
      </c>
      <c r="C16" s="6" t="s">
        <v>69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53</v>
      </c>
      <c r="I16" s="4" t="s">
        <v>70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71</v>
      </c>
      <c r="P16" s="7">
        <v>200666245</v>
      </c>
      <c r="Q16" s="7">
        <v>0</v>
      </c>
      <c r="R16" s="7">
        <v>0</v>
      </c>
      <c r="S16" s="7">
        <v>200666245</v>
      </c>
      <c r="T16" s="7">
        <v>0</v>
      </c>
      <c r="U16" s="7">
        <v>200666245</v>
      </c>
      <c r="V16" s="7">
        <v>0</v>
      </c>
      <c r="W16" s="24">
        <v>525668</v>
      </c>
      <c r="X16" s="24">
        <v>468595</v>
      </c>
      <c r="Y16" s="7">
        <v>468595</v>
      </c>
      <c r="Z16" s="24">
        <v>468595</v>
      </c>
    </row>
    <row r="17" spans="1:26" ht="22.5">
      <c r="A17" s="4" t="s">
        <v>32</v>
      </c>
      <c r="B17" s="5" t="s">
        <v>33</v>
      </c>
      <c r="C17" s="6" t="s">
        <v>72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53</v>
      </c>
      <c r="I17" s="4" t="s">
        <v>73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74</v>
      </c>
      <c r="P17" s="7">
        <v>50432034</v>
      </c>
      <c r="Q17" s="7">
        <v>0</v>
      </c>
      <c r="R17" s="7">
        <v>0</v>
      </c>
      <c r="S17" s="7">
        <v>50432034</v>
      </c>
      <c r="T17" s="7">
        <v>0</v>
      </c>
      <c r="U17" s="7">
        <v>50432034</v>
      </c>
      <c r="V17" s="7">
        <v>0</v>
      </c>
      <c r="W17" s="24">
        <v>12141366</v>
      </c>
      <c r="X17" s="24">
        <v>12141366</v>
      </c>
      <c r="Y17" s="7">
        <v>12141366</v>
      </c>
      <c r="Z17" s="24">
        <v>12141366</v>
      </c>
    </row>
    <row r="18" spans="1:26" ht="22.5">
      <c r="A18" s="4" t="s">
        <v>32</v>
      </c>
      <c r="B18" s="5" t="s">
        <v>33</v>
      </c>
      <c r="C18" s="6" t="s">
        <v>75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53</v>
      </c>
      <c r="I18" s="4" t="s">
        <v>76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77</v>
      </c>
      <c r="P18" s="7">
        <v>32281028</v>
      </c>
      <c r="Q18" s="7">
        <v>0</v>
      </c>
      <c r="R18" s="7">
        <v>0</v>
      </c>
      <c r="S18" s="7">
        <v>32281028</v>
      </c>
      <c r="T18" s="7">
        <v>0</v>
      </c>
      <c r="U18" s="7">
        <v>32281028</v>
      </c>
      <c r="V18" s="7">
        <v>0</v>
      </c>
      <c r="W18" s="24">
        <v>0</v>
      </c>
      <c r="X18" s="24">
        <v>0</v>
      </c>
      <c r="Y18" s="7">
        <v>0</v>
      </c>
      <c r="Z18" s="24">
        <v>0</v>
      </c>
    </row>
    <row r="19" spans="1:26" ht="22.5">
      <c r="A19" s="4" t="s">
        <v>32</v>
      </c>
      <c r="B19" s="5" t="s">
        <v>33</v>
      </c>
      <c r="C19" s="6" t="s">
        <v>78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79</v>
      </c>
      <c r="I19" s="4" t="s">
        <v>36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80</v>
      </c>
      <c r="P19" s="7">
        <v>5500000</v>
      </c>
      <c r="Q19" s="7">
        <v>0</v>
      </c>
      <c r="R19" s="7">
        <v>0</v>
      </c>
      <c r="S19" s="7">
        <v>5500000</v>
      </c>
      <c r="T19" s="7">
        <v>0</v>
      </c>
      <c r="U19" s="7">
        <v>5500000</v>
      </c>
      <c r="V19" s="7">
        <v>0</v>
      </c>
      <c r="W19" s="24">
        <v>779921</v>
      </c>
      <c r="X19" s="24">
        <v>779921</v>
      </c>
      <c r="Y19" s="7">
        <v>779921</v>
      </c>
      <c r="Z19" s="24">
        <v>779921</v>
      </c>
    </row>
    <row r="20" spans="1:26" ht="22.5">
      <c r="A20" s="4" t="s">
        <v>32</v>
      </c>
      <c r="B20" s="5" t="s">
        <v>33</v>
      </c>
      <c r="C20" s="6" t="s">
        <v>81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79</v>
      </c>
      <c r="I20" s="4" t="s">
        <v>82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83</v>
      </c>
      <c r="P20" s="7">
        <v>12383274</v>
      </c>
      <c r="Q20" s="7">
        <v>0</v>
      </c>
      <c r="R20" s="7">
        <v>0</v>
      </c>
      <c r="S20" s="7">
        <v>12383274</v>
      </c>
      <c r="T20" s="7">
        <v>0</v>
      </c>
      <c r="U20" s="7">
        <v>12383274</v>
      </c>
      <c r="V20" s="7">
        <v>0</v>
      </c>
      <c r="W20" s="24">
        <v>4584066</v>
      </c>
      <c r="X20" s="24">
        <v>4555617</v>
      </c>
      <c r="Y20" s="7">
        <v>4555617</v>
      </c>
      <c r="Z20" s="24">
        <v>4555617</v>
      </c>
    </row>
    <row r="21" spans="1:26" ht="22.5">
      <c r="A21" s="4" t="s">
        <v>32</v>
      </c>
      <c r="B21" s="5" t="s">
        <v>33</v>
      </c>
      <c r="C21" s="6" t="s">
        <v>84</v>
      </c>
      <c r="D21" s="4" t="s">
        <v>35</v>
      </c>
      <c r="E21" s="4" t="s">
        <v>36</v>
      </c>
      <c r="F21" s="4" t="s">
        <v>37</v>
      </c>
      <c r="G21" s="4" t="s">
        <v>43</v>
      </c>
      <c r="H21" s="4" t="s">
        <v>58</v>
      </c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85</v>
      </c>
      <c r="P21" s="7">
        <v>142058284</v>
      </c>
      <c r="Q21" s="7">
        <v>0</v>
      </c>
      <c r="R21" s="7">
        <v>0</v>
      </c>
      <c r="S21" s="7">
        <v>142058284</v>
      </c>
      <c r="T21" s="7">
        <v>0</v>
      </c>
      <c r="U21" s="7">
        <v>123400000</v>
      </c>
      <c r="V21" s="7">
        <v>18658284</v>
      </c>
      <c r="W21" s="24">
        <v>123400000</v>
      </c>
      <c r="X21" s="24">
        <v>12200000</v>
      </c>
      <c r="Y21" s="7">
        <v>12200000</v>
      </c>
      <c r="Z21" s="24">
        <v>12200000</v>
      </c>
    </row>
    <row r="22" spans="1:26" ht="22.5">
      <c r="A22" s="4" t="s">
        <v>32</v>
      </c>
      <c r="B22" s="5" t="s">
        <v>33</v>
      </c>
      <c r="C22" s="6" t="s">
        <v>86</v>
      </c>
      <c r="D22" s="4" t="s">
        <v>35</v>
      </c>
      <c r="E22" s="4" t="s">
        <v>36</v>
      </c>
      <c r="F22" s="4" t="s">
        <v>37</v>
      </c>
      <c r="G22" s="4" t="s">
        <v>53</v>
      </c>
      <c r="H22" s="4" t="s">
        <v>36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87</v>
      </c>
      <c r="P22" s="7">
        <v>87259625</v>
      </c>
      <c r="Q22" s="7">
        <v>0</v>
      </c>
      <c r="R22" s="7">
        <v>0</v>
      </c>
      <c r="S22" s="7">
        <v>87259625</v>
      </c>
      <c r="T22" s="7">
        <v>0</v>
      </c>
      <c r="U22" s="7">
        <v>87259625</v>
      </c>
      <c r="V22" s="7">
        <v>0</v>
      </c>
      <c r="W22" s="24">
        <v>22415700</v>
      </c>
      <c r="X22" s="24">
        <v>22415700</v>
      </c>
      <c r="Y22" s="7">
        <v>22415700</v>
      </c>
      <c r="Z22" s="24">
        <v>22415700</v>
      </c>
    </row>
    <row r="23" spans="1:26" ht="22.5">
      <c r="A23" s="4" t="s">
        <v>32</v>
      </c>
      <c r="B23" s="5" t="s">
        <v>33</v>
      </c>
      <c r="C23" s="6" t="s">
        <v>88</v>
      </c>
      <c r="D23" s="4" t="s">
        <v>35</v>
      </c>
      <c r="E23" s="4" t="s">
        <v>36</v>
      </c>
      <c r="F23" s="4" t="s">
        <v>37</v>
      </c>
      <c r="G23" s="4" t="s">
        <v>53</v>
      </c>
      <c r="H23" s="4" t="s">
        <v>36</v>
      </c>
      <c r="I23" s="4" t="s">
        <v>82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89</v>
      </c>
      <c r="P23" s="7">
        <v>101738400</v>
      </c>
      <c r="Q23" s="7">
        <v>0</v>
      </c>
      <c r="R23" s="7">
        <v>0</v>
      </c>
      <c r="S23" s="7">
        <v>101738400</v>
      </c>
      <c r="T23" s="7">
        <v>0</v>
      </c>
      <c r="U23" s="7">
        <v>101738400</v>
      </c>
      <c r="V23" s="7">
        <v>0</v>
      </c>
      <c r="W23" s="24">
        <v>28327200</v>
      </c>
      <c r="X23" s="24">
        <v>28327200</v>
      </c>
      <c r="Y23" s="7">
        <v>28327200</v>
      </c>
      <c r="Z23" s="24">
        <v>28327200</v>
      </c>
    </row>
    <row r="24" spans="1:26" ht="22.5">
      <c r="A24" s="4" t="s">
        <v>32</v>
      </c>
      <c r="B24" s="5" t="s">
        <v>33</v>
      </c>
      <c r="C24" s="6" t="s">
        <v>90</v>
      </c>
      <c r="D24" s="4" t="s">
        <v>35</v>
      </c>
      <c r="E24" s="4" t="s">
        <v>36</v>
      </c>
      <c r="F24" s="4" t="s">
        <v>37</v>
      </c>
      <c r="G24" s="4" t="s">
        <v>53</v>
      </c>
      <c r="H24" s="4" t="s">
        <v>36</v>
      </c>
      <c r="I24" s="4" t="s">
        <v>46</v>
      </c>
      <c r="J24" s="4"/>
      <c r="K24" s="4"/>
      <c r="L24" s="4" t="s">
        <v>38</v>
      </c>
      <c r="M24" s="4" t="s">
        <v>39</v>
      </c>
      <c r="N24" s="4" t="s">
        <v>40</v>
      </c>
      <c r="O24" s="5" t="s">
        <v>91</v>
      </c>
      <c r="P24" s="7">
        <v>174590200</v>
      </c>
      <c r="Q24" s="7">
        <v>0</v>
      </c>
      <c r="R24" s="7">
        <v>0</v>
      </c>
      <c r="S24" s="7">
        <v>174590200</v>
      </c>
      <c r="T24" s="7">
        <v>0</v>
      </c>
      <c r="U24" s="7">
        <v>174590200</v>
      </c>
      <c r="V24" s="7">
        <v>0</v>
      </c>
      <c r="W24" s="24">
        <v>45986300</v>
      </c>
      <c r="X24" s="24">
        <v>45986300</v>
      </c>
      <c r="Y24" s="7">
        <v>45986300</v>
      </c>
      <c r="Z24" s="24">
        <v>45986300</v>
      </c>
    </row>
    <row r="25" spans="1:26" ht="45">
      <c r="A25" s="4" t="s">
        <v>32</v>
      </c>
      <c r="B25" s="5" t="s">
        <v>33</v>
      </c>
      <c r="C25" s="6" t="s">
        <v>92</v>
      </c>
      <c r="D25" s="4" t="s">
        <v>35</v>
      </c>
      <c r="E25" s="4" t="s">
        <v>36</v>
      </c>
      <c r="F25" s="4" t="s">
        <v>37</v>
      </c>
      <c r="G25" s="4" t="s">
        <v>53</v>
      </c>
      <c r="H25" s="4" t="s">
        <v>36</v>
      </c>
      <c r="I25" s="4" t="s">
        <v>53</v>
      </c>
      <c r="J25" s="4"/>
      <c r="K25" s="4"/>
      <c r="L25" s="4" t="s">
        <v>38</v>
      </c>
      <c r="M25" s="4" t="s">
        <v>39</v>
      </c>
      <c r="N25" s="4" t="s">
        <v>40</v>
      </c>
      <c r="O25" s="5" t="s">
        <v>93</v>
      </c>
      <c r="P25" s="7">
        <v>12138200</v>
      </c>
      <c r="Q25" s="7">
        <v>0</v>
      </c>
      <c r="R25" s="7">
        <v>0</v>
      </c>
      <c r="S25" s="7">
        <v>12138200</v>
      </c>
      <c r="T25" s="7">
        <v>0</v>
      </c>
      <c r="U25" s="7">
        <v>12138200</v>
      </c>
      <c r="V25" s="7">
        <v>0</v>
      </c>
      <c r="W25" s="24">
        <v>3123400</v>
      </c>
      <c r="X25" s="24">
        <v>3123400</v>
      </c>
      <c r="Y25" s="7">
        <v>3123400</v>
      </c>
      <c r="Z25" s="24">
        <v>3123400</v>
      </c>
    </row>
    <row r="26" spans="1:26" ht="22.5">
      <c r="A26" s="4" t="s">
        <v>32</v>
      </c>
      <c r="B26" s="5" t="s">
        <v>33</v>
      </c>
      <c r="C26" s="6" t="s">
        <v>94</v>
      </c>
      <c r="D26" s="4" t="s">
        <v>35</v>
      </c>
      <c r="E26" s="4" t="s">
        <v>36</v>
      </c>
      <c r="F26" s="4" t="s">
        <v>37</v>
      </c>
      <c r="G26" s="4" t="s">
        <v>53</v>
      </c>
      <c r="H26" s="4" t="s">
        <v>43</v>
      </c>
      <c r="I26" s="4" t="s">
        <v>43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95</v>
      </c>
      <c r="P26" s="7">
        <v>171993576</v>
      </c>
      <c r="Q26" s="7">
        <v>0</v>
      </c>
      <c r="R26" s="7">
        <v>0</v>
      </c>
      <c r="S26" s="7">
        <v>171993576</v>
      </c>
      <c r="T26" s="7">
        <v>0</v>
      </c>
      <c r="U26" s="7">
        <v>171993576</v>
      </c>
      <c r="V26" s="7">
        <v>0</v>
      </c>
      <c r="W26" s="24">
        <v>47017010</v>
      </c>
      <c r="X26" s="24">
        <v>39811634</v>
      </c>
      <c r="Y26" s="7">
        <v>29846556</v>
      </c>
      <c r="Z26" s="24">
        <v>29846556</v>
      </c>
    </row>
    <row r="27" spans="1:26" ht="22.5">
      <c r="A27" s="4" t="s">
        <v>32</v>
      </c>
      <c r="B27" s="5" t="s">
        <v>33</v>
      </c>
      <c r="C27" s="6" t="s">
        <v>96</v>
      </c>
      <c r="D27" s="4" t="s">
        <v>35</v>
      </c>
      <c r="E27" s="4" t="s">
        <v>36</v>
      </c>
      <c r="F27" s="4" t="s">
        <v>37</v>
      </c>
      <c r="G27" s="4" t="s">
        <v>53</v>
      </c>
      <c r="H27" s="4" t="s">
        <v>43</v>
      </c>
      <c r="I27" s="4" t="s">
        <v>82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97</v>
      </c>
      <c r="P27" s="7">
        <v>162745300</v>
      </c>
      <c r="Q27" s="7">
        <v>0</v>
      </c>
      <c r="R27" s="7">
        <v>0</v>
      </c>
      <c r="S27" s="7">
        <v>162745300</v>
      </c>
      <c r="T27" s="7">
        <v>0</v>
      </c>
      <c r="U27" s="7">
        <v>162745300</v>
      </c>
      <c r="V27" s="7">
        <v>0</v>
      </c>
      <c r="W27" s="24">
        <v>39408900</v>
      </c>
      <c r="X27" s="24">
        <v>39408900</v>
      </c>
      <c r="Y27" s="7">
        <v>39408900</v>
      </c>
      <c r="Z27" s="24">
        <v>39408900</v>
      </c>
    </row>
    <row r="28" spans="1:26" ht="22.5">
      <c r="A28" s="4" t="s">
        <v>32</v>
      </c>
      <c r="B28" s="5" t="s">
        <v>33</v>
      </c>
      <c r="C28" s="6" t="s">
        <v>98</v>
      </c>
      <c r="D28" s="4" t="s">
        <v>35</v>
      </c>
      <c r="E28" s="4" t="s">
        <v>36</v>
      </c>
      <c r="F28" s="4" t="s">
        <v>37</v>
      </c>
      <c r="G28" s="4" t="s">
        <v>53</v>
      </c>
      <c r="H28" s="4" t="s">
        <v>43</v>
      </c>
      <c r="I28" s="4" t="s">
        <v>99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100</v>
      </c>
      <c r="P28" s="7">
        <v>12648500</v>
      </c>
      <c r="Q28" s="7">
        <v>0</v>
      </c>
      <c r="R28" s="7">
        <v>0</v>
      </c>
      <c r="S28" s="7">
        <v>12648500</v>
      </c>
      <c r="T28" s="7">
        <v>0</v>
      </c>
      <c r="U28" s="7">
        <v>12648500</v>
      </c>
      <c r="V28" s="7">
        <v>0</v>
      </c>
      <c r="W28" s="24">
        <v>1956100</v>
      </c>
      <c r="X28" s="24">
        <v>1956100</v>
      </c>
      <c r="Y28" s="7">
        <v>1956100</v>
      </c>
      <c r="Z28" s="24">
        <v>1956100</v>
      </c>
    </row>
    <row r="29" spans="1:26" ht="22.5">
      <c r="A29" s="4" t="s">
        <v>32</v>
      </c>
      <c r="B29" s="5" t="s">
        <v>33</v>
      </c>
      <c r="C29" s="6" t="s">
        <v>101</v>
      </c>
      <c r="D29" s="4" t="s">
        <v>35</v>
      </c>
      <c r="E29" s="4" t="s">
        <v>36</v>
      </c>
      <c r="F29" s="4" t="s">
        <v>37</v>
      </c>
      <c r="G29" s="4" t="s">
        <v>53</v>
      </c>
      <c r="H29" s="4" t="s">
        <v>99</v>
      </c>
      <c r="I29" s="4"/>
      <c r="J29" s="4"/>
      <c r="K29" s="4"/>
      <c r="L29" s="4" t="s">
        <v>38</v>
      </c>
      <c r="M29" s="4" t="s">
        <v>39</v>
      </c>
      <c r="N29" s="4" t="s">
        <v>40</v>
      </c>
      <c r="O29" s="5" t="s">
        <v>102</v>
      </c>
      <c r="P29" s="7">
        <v>65444064</v>
      </c>
      <c r="Q29" s="7">
        <v>0</v>
      </c>
      <c r="R29" s="7">
        <v>0</v>
      </c>
      <c r="S29" s="7">
        <v>65444064</v>
      </c>
      <c r="T29" s="7">
        <v>0</v>
      </c>
      <c r="U29" s="7">
        <v>65444064</v>
      </c>
      <c r="V29" s="7">
        <v>0</v>
      </c>
      <c r="W29" s="24">
        <v>16812100</v>
      </c>
      <c r="X29" s="24">
        <v>16812100</v>
      </c>
      <c r="Y29" s="7">
        <v>16812100</v>
      </c>
      <c r="Z29" s="24">
        <v>16812100</v>
      </c>
    </row>
    <row r="30" spans="1:26" ht="22.5">
      <c r="A30" s="4" t="s">
        <v>32</v>
      </c>
      <c r="B30" s="5" t="s">
        <v>33</v>
      </c>
      <c r="C30" s="6" t="s">
        <v>103</v>
      </c>
      <c r="D30" s="4" t="s">
        <v>35</v>
      </c>
      <c r="E30" s="4" t="s">
        <v>36</v>
      </c>
      <c r="F30" s="4" t="s">
        <v>37</v>
      </c>
      <c r="G30" s="4" t="s">
        <v>53</v>
      </c>
      <c r="H30" s="4" t="s">
        <v>104</v>
      </c>
      <c r="I30" s="4"/>
      <c r="J30" s="4"/>
      <c r="K30" s="4"/>
      <c r="L30" s="4" t="s">
        <v>38</v>
      </c>
      <c r="M30" s="4" t="s">
        <v>39</v>
      </c>
      <c r="N30" s="4" t="s">
        <v>40</v>
      </c>
      <c r="O30" s="5" t="s">
        <v>105</v>
      </c>
      <c r="P30" s="7">
        <v>43634943</v>
      </c>
      <c r="Q30" s="7">
        <v>0</v>
      </c>
      <c r="R30" s="7">
        <v>0</v>
      </c>
      <c r="S30" s="7">
        <v>43634943</v>
      </c>
      <c r="T30" s="7">
        <v>0</v>
      </c>
      <c r="U30" s="7">
        <v>43634943</v>
      </c>
      <c r="V30" s="7">
        <v>0</v>
      </c>
      <c r="W30" s="24">
        <v>11210500</v>
      </c>
      <c r="X30" s="24">
        <v>11210500</v>
      </c>
      <c r="Y30" s="7">
        <v>11210500</v>
      </c>
      <c r="Z30" s="24">
        <v>11210500</v>
      </c>
    </row>
    <row r="31" spans="1:26" ht="22.5">
      <c r="A31" s="4" t="s">
        <v>32</v>
      </c>
      <c r="B31" s="5" t="s">
        <v>33</v>
      </c>
      <c r="C31" s="6" t="s">
        <v>106</v>
      </c>
      <c r="D31" s="4" t="s">
        <v>35</v>
      </c>
      <c r="E31" s="4" t="s">
        <v>43</v>
      </c>
      <c r="F31" s="4" t="s">
        <v>37</v>
      </c>
      <c r="G31" s="4" t="s">
        <v>82</v>
      </c>
      <c r="H31" s="4" t="s">
        <v>107</v>
      </c>
      <c r="I31" s="4" t="s">
        <v>43</v>
      </c>
      <c r="J31" s="4"/>
      <c r="K31" s="4"/>
      <c r="L31" s="4" t="s">
        <v>108</v>
      </c>
      <c r="M31" s="4" t="s">
        <v>109</v>
      </c>
      <c r="N31" s="4" t="s">
        <v>40</v>
      </c>
      <c r="O31" s="5" t="s">
        <v>110</v>
      </c>
      <c r="P31" s="7">
        <v>50000</v>
      </c>
      <c r="Q31" s="7">
        <v>0</v>
      </c>
      <c r="R31" s="7">
        <v>0</v>
      </c>
      <c r="S31" s="7">
        <v>50000</v>
      </c>
      <c r="T31" s="7">
        <v>0</v>
      </c>
      <c r="U31" s="7">
        <v>49000</v>
      </c>
      <c r="V31" s="7">
        <v>1000</v>
      </c>
      <c r="W31" s="24">
        <v>49000</v>
      </c>
      <c r="X31" s="24">
        <v>0</v>
      </c>
      <c r="Y31" s="7">
        <v>0</v>
      </c>
      <c r="Z31" s="24">
        <v>0</v>
      </c>
    </row>
    <row r="32" spans="1:26" ht="22.5">
      <c r="A32" s="4" t="s">
        <v>32</v>
      </c>
      <c r="B32" s="5" t="s">
        <v>33</v>
      </c>
      <c r="C32" s="6" t="s">
        <v>111</v>
      </c>
      <c r="D32" s="4" t="s">
        <v>35</v>
      </c>
      <c r="E32" s="4" t="s">
        <v>43</v>
      </c>
      <c r="F32" s="4" t="s">
        <v>37</v>
      </c>
      <c r="G32" s="4" t="s">
        <v>82</v>
      </c>
      <c r="H32" s="4" t="s">
        <v>107</v>
      </c>
      <c r="I32" s="4" t="s">
        <v>82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112</v>
      </c>
      <c r="P32" s="7">
        <v>43424690</v>
      </c>
      <c r="Q32" s="7">
        <v>0</v>
      </c>
      <c r="R32" s="7">
        <v>0</v>
      </c>
      <c r="S32" s="7">
        <v>43424690</v>
      </c>
      <c r="T32" s="7">
        <v>0</v>
      </c>
      <c r="U32" s="7">
        <v>43424690</v>
      </c>
      <c r="V32" s="7">
        <v>0</v>
      </c>
      <c r="W32" s="24">
        <v>43424690</v>
      </c>
      <c r="X32" s="24">
        <v>0</v>
      </c>
      <c r="Y32" s="7">
        <v>0</v>
      </c>
      <c r="Z32" s="24">
        <v>0</v>
      </c>
    </row>
    <row r="33" spans="1:26" ht="22.5">
      <c r="A33" s="4" t="s">
        <v>32</v>
      </c>
      <c r="B33" s="5" t="s">
        <v>33</v>
      </c>
      <c r="C33" s="6" t="s">
        <v>111</v>
      </c>
      <c r="D33" s="4" t="s">
        <v>35</v>
      </c>
      <c r="E33" s="4" t="s">
        <v>43</v>
      </c>
      <c r="F33" s="4" t="s">
        <v>37</v>
      </c>
      <c r="G33" s="4" t="s">
        <v>82</v>
      </c>
      <c r="H33" s="4" t="s">
        <v>107</v>
      </c>
      <c r="I33" s="4" t="s">
        <v>82</v>
      </c>
      <c r="J33" s="4"/>
      <c r="K33" s="4"/>
      <c r="L33" s="4" t="s">
        <v>108</v>
      </c>
      <c r="M33" s="4" t="s">
        <v>109</v>
      </c>
      <c r="N33" s="4" t="s">
        <v>40</v>
      </c>
      <c r="O33" s="5" t="s">
        <v>112</v>
      </c>
      <c r="P33" s="7">
        <v>7833882</v>
      </c>
      <c r="Q33" s="7">
        <v>0</v>
      </c>
      <c r="R33" s="7">
        <v>0</v>
      </c>
      <c r="S33" s="7">
        <v>7833882</v>
      </c>
      <c r="T33" s="7">
        <v>0</v>
      </c>
      <c r="U33" s="7">
        <v>2490310</v>
      </c>
      <c r="V33" s="7">
        <v>5343572</v>
      </c>
      <c r="W33" s="24">
        <v>2490310</v>
      </c>
      <c r="X33" s="24">
        <v>0</v>
      </c>
      <c r="Y33" s="7">
        <v>0</v>
      </c>
      <c r="Z33" s="24">
        <v>0</v>
      </c>
    </row>
    <row r="34" spans="1:26" ht="22.5">
      <c r="A34" s="4" t="s">
        <v>32</v>
      </c>
      <c r="B34" s="5" t="s">
        <v>33</v>
      </c>
      <c r="C34" s="6" t="s">
        <v>113</v>
      </c>
      <c r="D34" s="4" t="s">
        <v>35</v>
      </c>
      <c r="E34" s="4" t="s">
        <v>43</v>
      </c>
      <c r="F34" s="4" t="s">
        <v>37</v>
      </c>
      <c r="G34" s="4" t="s">
        <v>46</v>
      </c>
      <c r="H34" s="4" t="s">
        <v>36</v>
      </c>
      <c r="I34" s="4" t="s">
        <v>114</v>
      </c>
      <c r="J34" s="4"/>
      <c r="K34" s="4"/>
      <c r="L34" s="4" t="s">
        <v>108</v>
      </c>
      <c r="M34" s="4" t="s">
        <v>115</v>
      </c>
      <c r="N34" s="4" t="s">
        <v>40</v>
      </c>
      <c r="O34" s="5" t="s">
        <v>116</v>
      </c>
      <c r="P34" s="7">
        <v>32938808</v>
      </c>
      <c r="Q34" s="7">
        <v>22000000</v>
      </c>
      <c r="R34" s="7">
        <v>0</v>
      </c>
      <c r="S34" s="7">
        <v>54938808</v>
      </c>
      <c r="T34" s="7">
        <v>0</v>
      </c>
      <c r="U34" s="7">
        <v>1374450</v>
      </c>
      <c r="V34" s="7">
        <v>53564358</v>
      </c>
      <c r="W34" s="24">
        <v>1374450</v>
      </c>
      <c r="X34" s="24">
        <v>0</v>
      </c>
      <c r="Y34" s="7">
        <v>0</v>
      </c>
      <c r="Z34" s="24">
        <v>0</v>
      </c>
    </row>
    <row r="35" spans="1:26" ht="22.5">
      <c r="A35" s="4" t="s">
        <v>32</v>
      </c>
      <c r="B35" s="5" t="s">
        <v>33</v>
      </c>
      <c r="C35" s="6" t="s">
        <v>117</v>
      </c>
      <c r="D35" s="4" t="s">
        <v>35</v>
      </c>
      <c r="E35" s="4" t="s">
        <v>43</v>
      </c>
      <c r="F35" s="4" t="s">
        <v>37</v>
      </c>
      <c r="G35" s="4" t="s">
        <v>46</v>
      </c>
      <c r="H35" s="4" t="s">
        <v>46</v>
      </c>
      <c r="I35" s="4" t="s">
        <v>36</v>
      </c>
      <c r="J35" s="4"/>
      <c r="K35" s="4"/>
      <c r="L35" s="4" t="s">
        <v>108</v>
      </c>
      <c r="M35" s="4" t="s">
        <v>115</v>
      </c>
      <c r="N35" s="4" t="s">
        <v>40</v>
      </c>
      <c r="O35" s="5" t="s">
        <v>118</v>
      </c>
      <c r="P35" s="26">
        <v>8400000</v>
      </c>
      <c r="Q35" s="7">
        <v>0</v>
      </c>
      <c r="R35" s="7">
        <v>0</v>
      </c>
      <c r="S35" s="7">
        <v>8400000</v>
      </c>
      <c r="T35" s="7">
        <v>0</v>
      </c>
      <c r="U35" s="7">
        <v>8400000</v>
      </c>
      <c r="V35" s="7">
        <v>0</v>
      </c>
      <c r="W35" s="24">
        <v>8400000</v>
      </c>
      <c r="X35" s="24">
        <v>760545</v>
      </c>
      <c r="Y35" s="7">
        <v>760545</v>
      </c>
      <c r="Z35" s="24">
        <v>760545</v>
      </c>
    </row>
    <row r="36" spans="1:26" ht="22.5">
      <c r="A36" s="4" t="s">
        <v>32</v>
      </c>
      <c r="B36" s="5" t="s">
        <v>33</v>
      </c>
      <c r="C36" s="6" t="s">
        <v>119</v>
      </c>
      <c r="D36" s="4" t="s">
        <v>35</v>
      </c>
      <c r="E36" s="4" t="s">
        <v>43</v>
      </c>
      <c r="F36" s="4" t="s">
        <v>37</v>
      </c>
      <c r="G36" s="4" t="s">
        <v>46</v>
      </c>
      <c r="H36" s="4" t="s">
        <v>46</v>
      </c>
      <c r="I36" s="4" t="s">
        <v>43</v>
      </c>
      <c r="J36" s="4"/>
      <c r="K36" s="4"/>
      <c r="L36" s="4" t="s">
        <v>108</v>
      </c>
      <c r="M36" s="4" t="s">
        <v>115</v>
      </c>
      <c r="N36" s="4" t="s">
        <v>40</v>
      </c>
      <c r="O36" s="5" t="s">
        <v>120</v>
      </c>
      <c r="P36" s="7">
        <v>18000000</v>
      </c>
      <c r="Q36" s="7">
        <v>0</v>
      </c>
      <c r="R36" s="7">
        <v>0</v>
      </c>
      <c r="S36" s="7">
        <v>18000000</v>
      </c>
      <c r="T36" s="7">
        <v>0</v>
      </c>
      <c r="U36" s="7">
        <v>18000000</v>
      </c>
      <c r="V36" s="7">
        <v>0</v>
      </c>
      <c r="W36" s="24">
        <v>0</v>
      </c>
      <c r="X36" s="24">
        <v>0</v>
      </c>
      <c r="Y36" s="7">
        <v>0</v>
      </c>
      <c r="Z36" s="24">
        <v>0</v>
      </c>
    </row>
    <row r="37" spans="1:26" ht="22.5">
      <c r="A37" s="4" t="s">
        <v>32</v>
      </c>
      <c r="B37" s="5" t="s">
        <v>33</v>
      </c>
      <c r="C37" s="6" t="s">
        <v>121</v>
      </c>
      <c r="D37" s="4" t="s">
        <v>35</v>
      </c>
      <c r="E37" s="4" t="s">
        <v>43</v>
      </c>
      <c r="F37" s="4" t="s">
        <v>37</v>
      </c>
      <c r="G37" s="4" t="s">
        <v>46</v>
      </c>
      <c r="H37" s="4" t="s">
        <v>46</v>
      </c>
      <c r="I37" s="4" t="s">
        <v>67</v>
      </c>
      <c r="J37" s="4"/>
      <c r="K37" s="4"/>
      <c r="L37" s="4" t="s">
        <v>108</v>
      </c>
      <c r="M37" s="4" t="s">
        <v>115</v>
      </c>
      <c r="N37" s="4" t="s">
        <v>40</v>
      </c>
      <c r="O37" s="5" t="s">
        <v>122</v>
      </c>
      <c r="P37" s="7">
        <v>35000000</v>
      </c>
      <c r="Q37" s="7">
        <v>14912437.5</v>
      </c>
      <c r="R37" s="7">
        <v>20000000</v>
      </c>
      <c r="S37" s="7">
        <v>29912437.5</v>
      </c>
      <c r="T37" s="7">
        <v>0</v>
      </c>
      <c r="U37" s="7">
        <v>29912437.5</v>
      </c>
      <c r="V37" s="7">
        <v>0</v>
      </c>
      <c r="W37" s="24">
        <v>25126230.5</v>
      </c>
      <c r="X37" s="24">
        <v>15213793</v>
      </c>
      <c r="Y37" s="7">
        <v>15213793</v>
      </c>
      <c r="Z37" s="24">
        <v>15213793</v>
      </c>
    </row>
    <row r="38" spans="1:26" ht="22.5">
      <c r="A38" s="4" t="s">
        <v>32</v>
      </c>
      <c r="B38" s="5" t="s">
        <v>33</v>
      </c>
      <c r="C38" s="6" t="s">
        <v>123</v>
      </c>
      <c r="D38" s="4" t="s">
        <v>35</v>
      </c>
      <c r="E38" s="4" t="s">
        <v>43</v>
      </c>
      <c r="F38" s="4" t="s">
        <v>37</v>
      </c>
      <c r="G38" s="4" t="s">
        <v>46</v>
      </c>
      <c r="H38" s="4" t="s">
        <v>46</v>
      </c>
      <c r="I38" s="4" t="s">
        <v>124</v>
      </c>
      <c r="J38" s="4"/>
      <c r="K38" s="4"/>
      <c r="L38" s="4" t="s">
        <v>108</v>
      </c>
      <c r="M38" s="4" t="s">
        <v>115</v>
      </c>
      <c r="N38" s="4" t="s">
        <v>40</v>
      </c>
      <c r="O38" s="5" t="s">
        <v>125</v>
      </c>
      <c r="P38" s="7">
        <v>21000000</v>
      </c>
      <c r="Q38" s="7">
        <v>0</v>
      </c>
      <c r="R38" s="7">
        <v>0</v>
      </c>
      <c r="S38" s="7">
        <v>21000000</v>
      </c>
      <c r="T38" s="7">
        <v>0</v>
      </c>
      <c r="U38" s="7">
        <v>19660571</v>
      </c>
      <c r="V38" s="7">
        <v>1339429</v>
      </c>
      <c r="W38" s="24">
        <v>19660571</v>
      </c>
      <c r="X38" s="24">
        <v>4580227</v>
      </c>
      <c r="Y38" s="7">
        <v>4580227</v>
      </c>
      <c r="Z38" s="24">
        <v>4580227</v>
      </c>
    </row>
    <row r="39" spans="1:26" ht="22.5">
      <c r="A39" s="4" t="s">
        <v>32</v>
      </c>
      <c r="B39" s="5" t="s">
        <v>33</v>
      </c>
      <c r="C39" s="6" t="s">
        <v>126</v>
      </c>
      <c r="D39" s="4" t="s">
        <v>35</v>
      </c>
      <c r="E39" s="4" t="s">
        <v>43</v>
      </c>
      <c r="F39" s="4" t="s">
        <v>37</v>
      </c>
      <c r="G39" s="4" t="s">
        <v>46</v>
      </c>
      <c r="H39" s="4" t="s">
        <v>46</v>
      </c>
      <c r="I39" s="4" t="s">
        <v>127</v>
      </c>
      <c r="J39" s="4"/>
      <c r="K39" s="4"/>
      <c r="L39" s="4" t="s">
        <v>108</v>
      </c>
      <c r="M39" s="4" t="s">
        <v>115</v>
      </c>
      <c r="N39" s="4" t="s">
        <v>40</v>
      </c>
      <c r="O39" s="5" t="s">
        <v>128</v>
      </c>
      <c r="P39" s="7">
        <v>21000000</v>
      </c>
      <c r="Q39" s="7">
        <v>2000000</v>
      </c>
      <c r="R39" s="7">
        <v>0</v>
      </c>
      <c r="S39" s="7">
        <v>23000000</v>
      </c>
      <c r="T39" s="7">
        <v>0</v>
      </c>
      <c r="U39" s="7">
        <v>20511971.37</v>
      </c>
      <c r="V39" s="7">
        <v>2488028.63</v>
      </c>
      <c r="W39" s="24">
        <v>20511971.37</v>
      </c>
      <c r="X39" s="24">
        <v>851400</v>
      </c>
      <c r="Y39" s="7">
        <v>851400</v>
      </c>
      <c r="Z39" s="24">
        <v>851400</v>
      </c>
    </row>
    <row r="40" spans="1:26" ht="22.5">
      <c r="A40" s="4" t="s">
        <v>32</v>
      </c>
      <c r="B40" s="5" t="s">
        <v>33</v>
      </c>
      <c r="C40" s="6" t="s">
        <v>129</v>
      </c>
      <c r="D40" s="4" t="s">
        <v>35</v>
      </c>
      <c r="E40" s="4" t="s">
        <v>43</v>
      </c>
      <c r="F40" s="4" t="s">
        <v>37</v>
      </c>
      <c r="G40" s="4" t="s">
        <v>46</v>
      </c>
      <c r="H40" s="4" t="s">
        <v>53</v>
      </c>
      <c r="I40" s="4" t="s">
        <v>43</v>
      </c>
      <c r="J40" s="4"/>
      <c r="K40" s="4"/>
      <c r="L40" s="4" t="s">
        <v>108</v>
      </c>
      <c r="M40" s="4" t="s">
        <v>115</v>
      </c>
      <c r="N40" s="4" t="s">
        <v>40</v>
      </c>
      <c r="O40" s="5" t="s">
        <v>130</v>
      </c>
      <c r="P40" s="7">
        <v>7000000</v>
      </c>
      <c r="Q40" s="7">
        <v>0</v>
      </c>
      <c r="R40" s="7">
        <v>0</v>
      </c>
      <c r="S40" s="7">
        <v>7000000</v>
      </c>
      <c r="T40" s="7">
        <v>0</v>
      </c>
      <c r="U40" s="7">
        <v>1000000</v>
      </c>
      <c r="V40" s="7">
        <v>6000000</v>
      </c>
      <c r="W40" s="24">
        <v>1000000</v>
      </c>
      <c r="X40" s="24">
        <v>1000000</v>
      </c>
      <c r="Y40" s="7">
        <v>1000000</v>
      </c>
      <c r="Z40" s="24">
        <v>1000000</v>
      </c>
    </row>
    <row r="41" spans="1:26" ht="22.5">
      <c r="A41" s="4" t="s">
        <v>32</v>
      </c>
      <c r="B41" s="5" t="s">
        <v>33</v>
      </c>
      <c r="C41" s="6" t="s">
        <v>131</v>
      </c>
      <c r="D41" s="4" t="s">
        <v>35</v>
      </c>
      <c r="E41" s="4" t="s">
        <v>43</v>
      </c>
      <c r="F41" s="4" t="s">
        <v>37</v>
      </c>
      <c r="G41" s="4" t="s">
        <v>46</v>
      </c>
      <c r="H41" s="4" t="s">
        <v>53</v>
      </c>
      <c r="I41" s="4" t="s">
        <v>99</v>
      </c>
      <c r="J41" s="4"/>
      <c r="K41" s="4"/>
      <c r="L41" s="4" t="s">
        <v>108</v>
      </c>
      <c r="M41" s="4" t="s">
        <v>115</v>
      </c>
      <c r="N41" s="4" t="s">
        <v>40</v>
      </c>
      <c r="O41" s="5" t="s">
        <v>132</v>
      </c>
      <c r="P41" s="26">
        <v>7000000</v>
      </c>
      <c r="Q41" s="7">
        <v>0</v>
      </c>
      <c r="R41" s="7">
        <v>0</v>
      </c>
      <c r="S41" s="7">
        <v>7000000</v>
      </c>
      <c r="T41" s="7">
        <v>0</v>
      </c>
      <c r="U41" s="7">
        <v>7000000</v>
      </c>
      <c r="V41" s="7">
        <v>0</v>
      </c>
      <c r="W41" s="24">
        <v>0</v>
      </c>
      <c r="X41" s="24">
        <v>0</v>
      </c>
      <c r="Y41" s="7">
        <v>0</v>
      </c>
      <c r="Z41" s="24">
        <v>0</v>
      </c>
    </row>
    <row r="42" spans="1:26" ht="22.5">
      <c r="A42" s="4" t="s">
        <v>32</v>
      </c>
      <c r="B42" s="5" t="s">
        <v>33</v>
      </c>
      <c r="C42" s="6" t="s">
        <v>133</v>
      </c>
      <c r="D42" s="4" t="s">
        <v>35</v>
      </c>
      <c r="E42" s="4" t="s">
        <v>43</v>
      </c>
      <c r="F42" s="4" t="s">
        <v>37</v>
      </c>
      <c r="G42" s="4" t="s">
        <v>46</v>
      </c>
      <c r="H42" s="4" t="s">
        <v>53</v>
      </c>
      <c r="I42" s="4" t="s">
        <v>39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134</v>
      </c>
      <c r="P42" s="7">
        <v>140741306</v>
      </c>
      <c r="Q42" s="7">
        <v>0</v>
      </c>
      <c r="R42" s="7">
        <v>10000000</v>
      </c>
      <c r="S42" s="7">
        <v>130741306</v>
      </c>
      <c r="T42" s="7">
        <v>0</v>
      </c>
      <c r="U42" s="7">
        <v>97007584</v>
      </c>
      <c r="V42" s="7">
        <v>33733722</v>
      </c>
      <c r="W42" s="24">
        <v>3000000</v>
      </c>
      <c r="X42" s="24">
        <v>0</v>
      </c>
      <c r="Y42" s="7">
        <v>0</v>
      </c>
      <c r="Z42" s="24">
        <v>0</v>
      </c>
    </row>
    <row r="43" spans="1:26" ht="22.5">
      <c r="A43" s="4" t="s">
        <v>32</v>
      </c>
      <c r="B43" s="5" t="s">
        <v>33</v>
      </c>
      <c r="C43" s="6" t="s">
        <v>133</v>
      </c>
      <c r="D43" s="4" t="s">
        <v>35</v>
      </c>
      <c r="E43" s="4" t="s">
        <v>43</v>
      </c>
      <c r="F43" s="4" t="s">
        <v>37</v>
      </c>
      <c r="G43" s="4" t="s">
        <v>46</v>
      </c>
      <c r="H43" s="4" t="s">
        <v>53</v>
      </c>
      <c r="I43" s="4" t="s">
        <v>39</v>
      </c>
      <c r="J43" s="4"/>
      <c r="K43" s="4"/>
      <c r="L43" s="4" t="s">
        <v>108</v>
      </c>
      <c r="M43" s="4" t="s">
        <v>115</v>
      </c>
      <c r="N43" s="4" t="s">
        <v>40</v>
      </c>
      <c r="O43" s="5" t="s">
        <v>134</v>
      </c>
      <c r="P43" s="7">
        <v>9258694</v>
      </c>
      <c r="Q43" s="7">
        <v>0</v>
      </c>
      <c r="R43" s="7">
        <v>0</v>
      </c>
      <c r="S43" s="7">
        <v>9258694</v>
      </c>
      <c r="T43" s="7">
        <v>0</v>
      </c>
      <c r="U43" s="7">
        <v>0</v>
      </c>
      <c r="V43" s="7">
        <v>9258694</v>
      </c>
      <c r="W43" s="24">
        <v>0</v>
      </c>
      <c r="X43" s="24">
        <v>0</v>
      </c>
      <c r="Y43" s="7">
        <v>0</v>
      </c>
      <c r="Z43" s="24">
        <v>0</v>
      </c>
    </row>
    <row r="44" spans="1:26" ht="22.5">
      <c r="A44" s="4" t="s">
        <v>32</v>
      </c>
      <c r="B44" s="5" t="s">
        <v>33</v>
      </c>
      <c r="C44" s="6" t="s">
        <v>135</v>
      </c>
      <c r="D44" s="4" t="s">
        <v>35</v>
      </c>
      <c r="E44" s="4" t="s">
        <v>43</v>
      </c>
      <c r="F44" s="4" t="s">
        <v>37</v>
      </c>
      <c r="G44" s="4" t="s">
        <v>46</v>
      </c>
      <c r="H44" s="4" t="s">
        <v>99</v>
      </c>
      <c r="I44" s="4" t="s">
        <v>43</v>
      </c>
      <c r="J44" s="4"/>
      <c r="K44" s="4"/>
      <c r="L44" s="4" t="s">
        <v>108</v>
      </c>
      <c r="M44" s="4" t="s">
        <v>115</v>
      </c>
      <c r="N44" s="4" t="s">
        <v>40</v>
      </c>
      <c r="O44" s="5" t="s">
        <v>136</v>
      </c>
      <c r="P44" s="7">
        <v>600000</v>
      </c>
      <c r="Q44" s="7">
        <v>0</v>
      </c>
      <c r="R44" s="7">
        <v>0</v>
      </c>
      <c r="S44" s="7">
        <v>600000</v>
      </c>
      <c r="T44" s="7">
        <v>0</v>
      </c>
      <c r="U44" s="7">
        <v>600000</v>
      </c>
      <c r="V44" s="7">
        <v>0</v>
      </c>
      <c r="W44" s="24">
        <v>600000</v>
      </c>
      <c r="X44" s="24">
        <v>0</v>
      </c>
      <c r="Y44" s="7">
        <v>0</v>
      </c>
      <c r="Z44" s="24">
        <v>0</v>
      </c>
    </row>
    <row r="45" spans="1:26" ht="22.5">
      <c r="A45" s="4" t="s">
        <v>32</v>
      </c>
      <c r="B45" s="5" t="s">
        <v>33</v>
      </c>
      <c r="C45" s="6" t="s">
        <v>137</v>
      </c>
      <c r="D45" s="4" t="s">
        <v>35</v>
      </c>
      <c r="E45" s="4" t="s">
        <v>43</v>
      </c>
      <c r="F45" s="4" t="s">
        <v>37</v>
      </c>
      <c r="G45" s="4" t="s">
        <v>46</v>
      </c>
      <c r="H45" s="4" t="s">
        <v>99</v>
      </c>
      <c r="I45" s="4" t="s">
        <v>104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138</v>
      </c>
      <c r="P45" s="7">
        <v>0</v>
      </c>
      <c r="Q45" s="7">
        <v>10000000</v>
      </c>
      <c r="R45" s="7">
        <v>0</v>
      </c>
      <c r="S45" s="7">
        <v>10000000</v>
      </c>
      <c r="T45" s="7">
        <v>0</v>
      </c>
      <c r="U45" s="7">
        <v>10000000</v>
      </c>
      <c r="V45" s="7">
        <v>0</v>
      </c>
      <c r="W45" s="24">
        <v>10000000</v>
      </c>
      <c r="X45" s="24">
        <v>0</v>
      </c>
      <c r="Y45" s="7">
        <v>0</v>
      </c>
      <c r="Z45" s="24">
        <v>0</v>
      </c>
    </row>
    <row r="46" spans="1:26" ht="22.5">
      <c r="A46" s="4" t="s">
        <v>32</v>
      </c>
      <c r="B46" s="5" t="s">
        <v>33</v>
      </c>
      <c r="C46" s="6" t="s">
        <v>137</v>
      </c>
      <c r="D46" s="4" t="s">
        <v>35</v>
      </c>
      <c r="E46" s="4" t="s">
        <v>43</v>
      </c>
      <c r="F46" s="4" t="s">
        <v>37</v>
      </c>
      <c r="G46" s="4" t="s">
        <v>46</v>
      </c>
      <c r="H46" s="4" t="s">
        <v>99</v>
      </c>
      <c r="I46" s="4" t="s">
        <v>104</v>
      </c>
      <c r="J46" s="4"/>
      <c r="K46" s="4"/>
      <c r="L46" s="4" t="s">
        <v>108</v>
      </c>
      <c r="M46" s="4" t="s">
        <v>115</v>
      </c>
      <c r="N46" s="4" t="s">
        <v>40</v>
      </c>
      <c r="O46" s="5" t="s">
        <v>138</v>
      </c>
      <c r="P46" s="7">
        <v>3000000</v>
      </c>
      <c r="Q46" s="7">
        <v>0</v>
      </c>
      <c r="R46" s="7">
        <v>0</v>
      </c>
      <c r="S46" s="7">
        <v>3000000</v>
      </c>
      <c r="T46" s="7">
        <v>0</v>
      </c>
      <c r="U46" s="7">
        <v>721200</v>
      </c>
      <c r="V46" s="7">
        <v>2278800</v>
      </c>
      <c r="W46" s="24">
        <v>721200</v>
      </c>
      <c r="X46" s="24">
        <v>721200</v>
      </c>
      <c r="Y46" s="7">
        <v>721200</v>
      </c>
      <c r="Z46" s="24">
        <v>721200</v>
      </c>
    </row>
    <row r="47" spans="1:26" ht="22.5">
      <c r="A47" s="4" t="s">
        <v>32</v>
      </c>
      <c r="B47" s="5" t="s">
        <v>33</v>
      </c>
      <c r="C47" s="6" t="s">
        <v>139</v>
      </c>
      <c r="D47" s="4" t="s">
        <v>35</v>
      </c>
      <c r="E47" s="4" t="s">
        <v>43</v>
      </c>
      <c r="F47" s="4" t="s">
        <v>37</v>
      </c>
      <c r="G47" s="4" t="s">
        <v>46</v>
      </c>
      <c r="H47" s="4" t="s">
        <v>104</v>
      </c>
      <c r="I47" s="4" t="s">
        <v>99</v>
      </c>
      <c r="J47" s="4"/>
      <c r="K47" s="4"/>
      <c r="L47" s="4" t="s">
        <v>108</v>
      </c>
      <c r="M47" s="4" t="s">
        <v>115</v>
      </c>
      <c r="N47" s="4" t="s">
        <v>40</v>
      </c>
      <c r="O47" s="5" t="s">
        <v>140</v>
      </c>
      <c r="P47" s="7">
        <v>7000000</v>
      </c>
      <c r="Q47" s="7">
        <v>0</v>
      </c>
      <c r="R47" s="7">
        <v>2000000</v>
      </c>
      <c r="S47" s="7">
        <v>5000000</v>
      </c>
      <c r="T47" s="7">
        <v>0</v>
      </c>
      <c r="U47" s="7">
        <v>379800</v>
      </c>
      <c r="V47" s="7">
        <v>4620200</v>
      </c>
      <c r="W47" s="24">
        <v>379800</v>
      </c>
      <c r="X47" s="24">
        <v>379800</v>
      </c>
      <c r="Y47" s="7">
        <v>379800</v>
      </c>
      <c r="Z47" s="24">
        <v>379800</v>
      </c>
    </row>
    <row r="48" spans="1:26" ht="22.5">
      <c r="A48" s="4" t="s">
        <v>32</v>
      </c>
      <c r="B48" s="5" t="s">
        <v>33</v>
      </c>
      <c r="C48" s="6" t="s">
        <v>141</v>
      </c>
      <c r="D48" s="4" t="s">
        <v>35</v>
      </c>
      <c r="E48" s="4" t="s">
        <v>43</v>
      </c>
      <c r="F48" s="4" t="s">
        <v>37</v>
      </c>
      <c r="G48" s="4" t="s">
        <v>46</v>
      </c>
      <c r="H48" s="4" t="s">
        <v>114</v>
      </c>
      <c r="I48" s="4" t="s">
        <v>36</v>
      </c>
      <c r="J48" s="4"/>
      <c r="K48" s="4"/>
      <c r="L48" s="4" t="s">
        <v>108</v>
      </c>
      <c r="M48" s="4" t="s">
        <v>115</v>
      </c>
      <c r="N48" s="4" t="s">
        <v>40</v>
      </c>
      <c r="O48" s="5" t="s">
        <v>142</v>
      </c>
      <c r="P48" s="7">
        <v>3736152</v>
      </c>
      <c r="Q48" s="7">
        <v>0</v>
      </c>
      <c r="R48" s="7">
        <v>0</v>
      </c>
      <c r="S48" s="7">
        <v>3736152</v>
      </c>
      <c r="T48" s="7">
        <v>0</v>
      </c>
      <c r="U48" s="7">
        <v>3736152</v>
      </c>
      <c r="V48" s="7">
        <v>0</v>
      </c>
      <c r="W48" s="24">
        <v>305499</v>
      </c>
      <c r="X48" s="24">
        <v>305499</v>
      </c>
      <c r="Y48" s="7">
        <v>305499</v>
      </c>
      <c r="Z48" s="24">
        <v>305499</v>
      </c>
    </row>
    <row r="49" spans="1:26" ht="22.5">
      <c r="A49" s="4" t="s">
        <v>32</v>
      </c>
      <c r="B49" s="5" t="s">
        <v>33</v>
      </c>
      <c r="C49" s="6" t="s">
        <v>143</v>
      </c>
      <c r="D49" s="4" t="s">
        <v>35</v>
      </c>
      <c r="E49" s="4" t="s">
        <v>43</v>
      </c>
      <c r="F49" s="4" t="s">
        <v>37</v>
      </c>
      <c r="G49" s="4" t="s">
        <v>46</v>
      </c>
      <c r="H49" s="4" t="s">
        <v>114</v>
      </c>
      <c r="I49" s="4" t="s">
        <v>43</v>
      </c>
      <c r="J49" s="4"/>
      <c r="K49" s="4"/>
      <c r="L49" s="4" t="s">
        <v>108</v>
      </c>
      <c r="M49" s="4" t="s">
        <v>115</v>
      </c>
      <c r="N49" s="4" t="s">
        <v>40</v>
      </c>
      <c r="O49" s="5" t="s">
        <v>144</v>
      </c>
      <c r="P49" s="7">
        <v>28046510</v>
      </c>
      <c r="Q49" s="7">
        <v>0</v>
      </c>
      <c r="R49" s="7">
        <v>0</v>
      </c>
      <c r="S49" s="7">
        <v>28046510</v>
      </c>
      <c r="T49" s="7">
        <v>0</v>
      </c>
      <c r="U49" s="7">
        <v>28046510</v>
      </c>
      <c r="V49" s="7">
        <v>0</v>
      </c>
      <c r="W49" s="24">
        <v>7042168</v>
      </c>
      <c r="X49" s="24">
        <v>7042168</v>
      </c>
      <c r="Y49" s="7">
        <v>7042168</v>
      </c>
      <c r="Z49" s="24">
        <v>7042168</v>
      </c>
    </row>
    <row r="50" spans="1:26" ht="22.5">
      <c r="A50" s="4" t="s">
        <v>32</v>
      </c>
      <c r="B50" s="5" t="s">
        <v>33</v>
      </c>
      <c r="C50" s="6" t="s">
        <v>145</v>
      </c>
      <c r="D50" s="4" t="s">
        <v>35</v>
      </c>
      <c r="E50" s="4" t="s">
        <v>43</v>
      </c>
      <c r="F50" s="4" t="s">
        <v>37</v>
      </c>
      <c r="G50" s="4" t="s">
        <v>46</v>
      </c>
      <c r="H50" s="4" t="s">
        <v>114</v>
      </c>
      <c r="I50" s="4" t="s">
        <v>53</v>
      </c>
      <c r="J50" s="4"/>
      <c r="K50" s="4"/>
      <c r="L50" s="4" t="s">
        <v>108</v>
      </c>
      <c r="M50" s="4" t="s">
        <v>115</v>
      </c>
      <c r="N50" s="4" t="s">
        <v>40</v>
      </c>
      <c r="O50" s="5" t="s">
        <v>146</v>
      </c>
      <c r="P50" s="7">
        <v>6304401</v>
      </c>
      <c r="Q50" s="7">
        <v>0</v>
      </c>
      <c r="R50" s="7">
        <v>0</v>
      </c>
      <c r="S50" s="7">
        <v>6304401</v>
      </c>
      <c r="T50" s="7">
        <v>0</v>
      </c>
      <c r="U50" s="7">
        <v>6304401</v>
      </c>
      <c r="V50" s="7">
        <v>0</v>
      </c>
      <c r="W50" s="24">
        <v>1206418.58</v>
      </c>
      <c r="X50" s="24">
        <v>1206418.58</v>
      </c>
      <c r="Y50" s="7">
        <v>1206418.58</v>
      </c>
      <c r="Z50" s="24">
        <v>1206418.58</v>
      </c>
    </row>
    <row r="51" spans="1:26" ht="22.5">
      <c r="A51" s="4" t="s">
        <v>32</v>
      </c>
      <c r="B51" s="5" t="s">
        <v>33</v>
      </c>
      <c r="C51" s="6" t="s">
        <v>147</v>
      </c>
      <c r="D51" s="4" t="s">
        <v>35</v>
      </c>
      <c r="E51" s="4" t="s">
        <v>43</v>
      </c>
      <c r="F51" s="4" t="s">
        <v>37</v>
      </c>
      <c r="G51" s="4" t="s">
        <v>46</v>
      </c>
      <c r="H51" s="4" t="s">
        <v>114</v>
      </c>
      <c r="I51" s="4" t="s">
        <v>99</v>
      </c>
      <c r="J51" s="4"/>
      <c r="K51" s="4"/>
      <c r="L51" s="4" t="s">
        <v>108</v>
      </c>
      <c r="M51" s="4" t="s">
        <v>115</v>
      </c>
      <c r="N51" s="4" t="s">
        <v>40</v>
      </c>
      <c r="O51" s="5" t="s">
        <v>148</v>
      </c>
      <c r="P51" s="7">
        <v>2684868</v>
      </c>
      <c r="Q51" s="7">
        <v>0</v>
      </c>
      <c r="R51" s="7">
        <v>0</v>
      </c>
      <c r="S51" s="7">
        <v>2684868</v>
      </c>
      <c r="T51" s="7">
        <v>0</v>
      </c>
      <c r="U51" s="7">
        <v>0</v>
      </c>
      <c r="V51" s="7">
        <v>2684868</v>
      </c>
      <c r="W51" s="24">
        <v>0</v>
      </c>
      <c r="X51" s="24">
        <v>0</v>
      </c>
      <c r="Y51" s="7">
        <v>0</v>
      </c>
      <c r="Z51" s="24">
        <v>0</v>
      </c>
    </row>
    <row r="52" spans="1:26" ht="22.5">
      <c r="A52" s="4" t="s">
        <v>32</v>
      </c>
      <c r="B52" s="5" t="s">
        <v>33</v>
      </c>
      <c r="C52" s="6" t="s">
        <v>149</v>
      </c>
      <c r="D52" s="4" t="s">
        <v>35</v>
      </c>
      <c r="E52" s="4" t="s">
        <v>43</v>
      </c>
      <c r="F52" s="4" t="s">
        <v>37</v>
      </c>
      <c r="G52" s="4" t="s">
        <v>46</v>
      </c>
      <c r="H52" s="4" t="s">
        <v>114</v>
      </c>
      <c r="I52" s="4" t="s">
        <v>104</v>
      </c>
      <c r="J52" s="4"/>
      <c r="K52" s="4"/>
      <c r="L52" s="4" t="s">
        <v>108</v>
      </c>
      <c r="M52" s="4" t="s">
        <v>115</v>
      </c>
      <c r="N52" s="4" t="s">
        <v>40</v>
      </c>
      <c r="O52" s="5" t="s">
        <v>150</v>
      </c>
      <c r="P52" s="7">
        <v>29228069</v>
      </c>
      <c r="Q52" s="7">
        <v>26914302</v>
      </c>
      <c r="R52" s="7">
        <v>20000000</v>
      </c>
      <c r="S52" s="7">
        <v>36142371</v>
      </c>
      <c r="T52" s="7">
        <v>0</v>
      </c>
      <c r="U52" s="7">
        <v>31199201.39</v>
      </c>
      <c r="V52" s="7">
        <v>4943169.61</v>
      </c>
      <c r="W52" s="24">
        <v>16217301.39</v>
      </c>
      <c r="X52" s="24">
        <v>4063344</v>
      </c>
      <c r="Y52" s="7">
        <v>4063344</v>
      </c>
      <c r="Z52" s="24">
        <v>4063344</v>
      </c>
    </row>
    <row r="53" spans="1:26" ht="22.5">
      <c r="A53" s="4" t="s">
        <v>32</v>
      </c>
      <c r="B53" s="5" t="s">
        <v>33</v>
      </c>
      <c r="C53" s="6" t="s">
        <v>151</v>
      </c>
      <c r="D53" s="4" t="s">
        <v>35</v>
      </c>
      <c r="E53" s="4" t="s">
        <v>43</v>
      </c>
      <c r="F53" s="4" t="s">
        <v>37</v>
      </c>
      <c r="G53" s="4" t="s">
        <v>46</v>
      </c>
      <c r="H53" s="4" t="s">
        <v>79</v>
      </c>
      <c r="I53" s="4" t="s">
        <v>46</v>
      </c>
      <c r="J53" s="4"/>
      <c r="K53" s="4"/>
      <c r="L53" s="4" t="s">
        <v>108</v>
      </c>
      <c r="M53" s="4" t="s">
        <v>115</v>
      </c>
      <c r="N53" s="4" t="s">
        <v>40</v>
      </c>
      <c r="O53" s="5" t="s">
        <v>152</v>
      </c>
      <c r="P53" s="7">
        <v>8140000</v>
      </c>
      <c r="Q53" s="7">
        <v>0</v>
      </c>
      <c r="R53" s="7">
        <v>0</v>
      </c>
      <c r="S53" s="7">
        <v>8140000</v>
      </c>
      <c r="T53" s="7">
        <v>0</v>
      </c>
      <c r="U53" s="7">
        <v>953797</v>
      </c>
      <c r="V53" s="7">
        <v>7186203</v>
      </c>
      <c r="W53" s="24">
        <v>0</v>
      </c>
      <c r="X53" s="24">
        <v>0</v>
      </c>
      <c r="Y53" s="7">
        <v>0</v>
      </c>
      <c r="Z53" s="24">
        <v>0</v>
      </c>
    </row>
    <row r="54" spans="1:26" ht="22.5">
      <c r="A54" s="4" t="s">
        <v>32</v>
      </c>
      <c r="B54" s="5" t="s">
        <v>33</v>
      </c>
      <c r="C54" s="6" t="s">
        <v>153</v>
      </c>
      <c r="D54" s="4" t="s">
        <v>35</v>
      </c>
      <c r="E54" s="4" t="s">
        <v>43</v>
      </c>
      <c r="F54" s="4" t="s">
        <v>37</v>
      </c>
      <c r="G54" s="4" t="s">
        <v>46</v>
      </c>
      <c r="H54" s="4" t="s">
        <v>79</v>
      </c>
      <c r="I54" s="4" t="s">
        <v>104</v>
      </c>
      <c r="J54" s="4"/>
      <c r="K54" s="4"/>
      <c r="L54" s="4" t="s">
        <v>108</v>
      </c>
      <c r="M54" s="4" t="s">
        <v>115</v>
      </c>
      <c r="N54" s="4" t="s">
        <v>40</v>
      </c>
      <c r="O54" s="5" t="s">
        <v>154</v>
      </c>
      <c r="P54" s="7">
        <v>16640000</v>
      </c>
      <c r="Q54" s="7">
        <v>0</v>
      </c>
      <c r="R54" s="7">
        <v>10000000</v>
      </c>
      <c r="S54" s="7">
        <v>6640000</v>
      </c>
      <c r="T54" s="7">
        <v>0</v>
      </c>
      <c r="U54" s="7">
        <v>70758</v>
      </c>
      <c r="V54" s="7">
        <v>6569242</v>
      </c>
      <c r="W54" s="24">
        <v>0</v>
      </c>
      <c r="X54" s="24">
        <v>0</v>
      </c>
      <c r="Y54" s="7">
        <v>0</v>
      </c>
      <c r="Z54" s="24">
        <v>0</v>
      </c>
    </row>
    <row r="55" spans="1:26" ht="22.5">
      <c r="A55" s="4" t="s">
        <v>32</v>
      </c>
      <c r="B55" s="5" t="s">
        <v>33</v>
      </c>
      <c r="C55" s="6" t="s">
        <v>155</v>
      </c>
      <c r="D55" s="4" t="s">
        <v>35</v>
      </c>
      <c r="E55" s="4" t="s">
        <v>43</v>
      </c>
      <c r="F55" s="4" t="s">
        <v>37</v>
      </c>
      <c r="G55" s="4" t="s">
        <v>46</v>
      </c>
      <c r="H55" s="4" t="s">
        <v>79</v>
      </c>
      <c r="I55" s="4" t="s">
        <v>114</v>
      </c>
      <c r="J55" s="4"/>
      <c r="K55" s="4"/>
      <c r="L55" s="4" t="s">
        <v>108</v>
      </c>
      <c r="M55" s="4" t="s">
        <v>115</v>
      </c>
      <c r="N55" s="4" t="s">
        <v>40</v>
      </c>
      <c r="O55" s="5" t="s">
        <v>156</v>
      </c>
      <c r="P55" s="7">
        <v>18144365</v>
      </c>
      <c r="Q55" s="7">
        <v>0</v>
      </c>
      <c r="R55" s="7">
        <v>10500000</v>
      </c>
      <c r="S55" s="7">
        <v>7644365</v>
      </c>
      <c r="T55" s="7">
        <v>0</v>
      </c>
      <c r="U55" s="7">
        <v>2036705</v>
      </c>
      <c r="V55" s="7">
        <v>5607660</v>
      </c>
      <c r="W55" s="24">
        <v>290828</v>
      </c>
      <c r="X55" s="24">
        <v>290828</v>
      </c>
      <c r="Y55" s="7">
        <v>290828</v>
      </c>
      <c r="Z55" s="24">
        <v>290828</v>
      </c>
    </row>
    <row r="56" spans="1:26" ht="22.5">
      <c r="A56" s="4" t="s">
        <v>32</v>
      </c>
      <c r="B56" s="5" t="s">
        <v>33</v>
      </c>
      <c r="C56" s="6" t="s">
        <v>157</v>
      </c>
      <c r="D56" s="4" t="s">
        <v>35</v>
      </c>
      <c r="E56" s="4" t="s">
        <v>43</v>
      </c>
      <c r="F56" s="4" t="s">
        <v>37</v>
      </c>
      <c r="G56" s="4" t="s">
        <v>46</v>
      </c>
      <c r="H56" s="4" t="s">
        <v>79</v>
      </c>
      <c r="I56" s="4" t="s">
        <v>79</v>
      </c>
      <c r="J56" s="4"/>
      <c r="K56" s="4"/>
      <c r="L56" s="4" t="s">
        <v>108</v>
      </c>
      <c r="M56" s="4" t="s">
        <v>115</v>
      </c>
      <c r="N56" s="4" t="s">
        <v>40</v>
      </c>
      <c r="O56" s="5" t="s">
        <v>158</v>
      </c>
      <c r="P56" s="7">
        <v>17075635</v>
      </c>
      <c r="Q56" s="7">
        <v>0</v>
      </c>
      <c r="R56" s="7">
        <v>0</v>
      </c>
      <c r="S56" s="7">
        <v>17075635</v>
      </c>
      <c r="T56" s="7">
        <v>0</v>
      </c>
      <c r="U56" s="7">
        <v>31100</v>
      </c>
      <c r="V56" s="7">
        <v>17044535</v>
      </c>
      <c r="W56" s="24">
        <v>0</v>
      </c>
      <c r="X56" s="24">
        <v>0</v>
      </c>
      <c r="Y56" s="7">
        <v>0</v>
      </c>
      <c r="Z56" s="24">
        <v>0</v>
      </c>
    </row>
    <row r="57" spans="1:26" ht="22.5">
      <c r="A57" s="4" t="s">
        <v>32</v>
      </c>
      <c r="B57" s="5" t="s">
        <v>33</v>
      </c>
      <c r="C57" s="6" t="s">
        <v>159</v>
      </c>
      <c r="D57" s="4" t="s">
        <v>35</v>
      </c>
      <c r="E57" s="4" t="s">
        <v>43</v>
      </c>
      <c r="F57" s="4" t="s">
        <v>37</v>
      </c>
      <c r="G57" s="4" t="s">
        <v>46</v>
      </c>
      <c r="H57" s="4" t="s">
        <v>39</v>
      </c>
      <c r="I57" s="4" t="s">
        <v>43</v>
      </c>
      <c r="J57" s="4"/>
      <c r="K57" s="4"/>
      <c r="L57" s="4" t="s">
        <v>108</v>
      </c>
      <c r="M57" s="4" t="s">
        <v>115</v>
      </c>
      <c r="N57" s="4" t="s">
        <v>40</v>
      </c>
      <c r="O57" s="5" t="s">
        <v>160</v>
      </c>
      <c r="P57" s="7">
        <v>0</v>
      </c>
      <c r="Q57" s="7">
        <v>3500000</v>
      </c>
      <c r="R57" s="7">
        <v>0</v>
      </c>
      <c r="S57" s="7">
        <v>3500000</v>
      </c>
      <c r="T57" s="7">
        <v>0</v>
      </c>
      <c r="U57" s="7">
        <v>3500000</v>
      </c>
      <c r="V57" s="7">
        <v>0</v>
      </c>
      <c r="W57" s="24">
        <v>2637000</v>
      </c>
      <c r="X57" s="24">
        <v>1318500</v>
      </c>
      <c r="Y57" s="7">
        <v>1318500</v>
      </c>
      <c r="Z57" s="24">
        <v>1318500</v>
      </c>
    </row>
    <row r="58" spans="1:26" ht="22.5">
      <c r="A58" s="4" t="s">
        <v>32</v>
      </c>
      <c r="B58" s="5" t="s">
        <v>33</v>
      </c>
      <c r="C58" s="6" t="s">
        <v>161</v>
      </c>
      <c r="D58" s="4" t="s">
        <v>35</v>
      </c>
      <c r="E58" s="4" t="s">
        <v>43</v>
      </c>
      <c r="F58" s="4" t="s">
        <v>37</v>
      </c>
      <c r="G58" s="4" t="s">
        <v>46</v>
      </c>
      <c r="H58" s="4" t="s">
        <v>162</v>
      </c>
      <c r="I58" s="4" t="s">
        <v>43</v>
      </c>
      <c r="J58" s="4"/>
      <c r="K58" s="4"/>
      <c r="L58" s="4" t="s">
        <v>108</v>
      </c>
      <c r="M58" s="4" t="s">
        <v>115</v>
      </c>
      <c r="N58" s="4" t="s">
        <v>40</v>
      </c>
      <c r="O58" s="5" t="s">
        <v>163</v>
      </c>
      <c r="P58" s="7">
        <v>5000000</v>
      </c>
      <c r="Q58" s="7">
        <v>0</v>
      </c>
      <c r="R58" s="7">
        <v>2000000</v>
      </c>
      <c r="S58" s="7">
        <v>3000000</v>
      </c>
      <c r="T58" s="7">
        <v>0</v>
      </c>
      <c r="U58" s="7">
        <v>492836</v>
      </c>
      <c r="V58" s="7">
        <v>2507164</v>
      </c>
      <c r="W58" s="24">
        <v>492836</v>
      </c>
      <c r="X58" s="24">
        <v>492836</v>
      </c>
      <c r="Y58" s="7">
        <v>492836</v>
      </c>
      <c r="Z58" s="24">
        <v>492836</v>
      </c>
    </row>
    <row r="59" spans="1:26" ht="22.5">
      <c r="A59" s="4" t="s">
        <v>32</v>
      </c>
      <c r="B59" s="5" t="s">
        <v>33</v>
      </c>
      <c r="C59" s="6" t="s">
        <v>164</v>
      </c>
      <c r="D59" s="4" t="s">
        <v>35</v>
      </c>
      <c r="E59" s="4" t="s">
        <v>43</v>
      </c>
      <c r="F59" s="4" t="s">
        <v>37</v>
      </c>
      <c r="G59" s="4" t="s">
        <v>46</v>
      </c>
      <c r="H59" s="4" t="s">
        <v>115</v>
      </c>
      <c r="I59" s="4" t="s">
        <v>46</v>
      </c>
      <c r="J59" s="4"/>
      <c r="K59" s="4"/>
      <c r="L59" s="4" t="s">
        <v>108</v>
      </c>
      <c r="M59" s="4" t="s">
        <v>115</v>
      </c>
      <c r="N59" s="4" t="s">
        <v>40</v>
      </c>
      <c r="O59" s="5" t="s">
        <v>165</v>
      </c>
      <c r="P59" s="7">
        <v>40000000</v>
      </c>
      <c r="Q59" s="7">
        <v>20000000</v>
      </c>
      <c r="R59" s="7">
        <v>26914302</v>
      </c>
      <c r="S59" s="7">
        <v>33085698</v>
      </c>
      <c r="T59" s="7">
        <v>0</v>
      </c>
      <c r="U59" s="7">
        <v>8600000</v>
      </c>
      <c r="V59" s="7">
        <v>24485698</v>
      </c>
      <c r="W59" s="24">
        <v>8594867</v>
      </c>
      <c r="X59" s="24">
        <v>0</v>
      </c>
      <c r="Y59" s="7">
        <v>0</v>
      </c>
      <c r="Z59" s="24">
        <v>0</v>
      </c>
    </row>
    <row r="60" spans="1:26" ht="22.5">
      <c r="A60" s="4" t="s">
        <v>32</v>
      </c>
      <c r="B60" s="5" t="s">
        <v>33</v>
      </c>
      <c r="C60" s="6" t="s">
        <v>166</v>
      </c>
      <c r="D60" s="4" t="s">
        <v>35</v>
      </c>
      <c r="E60" s="4" t="s">
        <v>43</v>
      </c>
      <c r="F60" s="4" t="s">
        <v>37</v>
      </c>
      <c r="G60" s="4" t="s">
        <v>46</v>
      </c>
      <c r="H60" s="4" t="s">
        <v>115</v>
      </c>
      <c r="I60" s="4" t="s">
        <v>53</v>
      </c>
      <c r="J60" s="4"/>
      <c r="K60" s="4"/>
      <c r="L60" s="4" t="s">
        <v>108</v>
      </c>
      <c r="M60" s="4" t="s">
        <v>115</v>
      </c>
      <c r="N60" s="4" t="s">
        <v>40</v>
      </c>
      <c r="O60" s="5" t="s">
        <v>167</v>
      </c>
      <c r="P60" s="7">
        <v>21141192</v>
      </c>
      <c r="Q60" s="7">
        <v>0</v>
      </c>
      <c r="R60" s="7">
        <v>4912437.5</v>
      </c>
      <c r="S60" s="7">
        <v>16228754.5</v>
      </c>
      <c r="T60" s="7">
        <v>0</v>
      </c>
      <c r="U60" s="7">
        <v>0</v>
      </c>
      <c r="V60" s="7">
        <v>16228754.5</v>
      </c>
      <c r="W60" s="24">
        <v>0</v>
      </c>
      <c r="X60" s="24">
        <v>0</v>
      </c>
      <c r="Y60" s="7">
        <v>0</v>
      </c>
      <c r="Z60" s="24">
        <v>0</v>
      </c>
    </row>
    <row r="61" spans="1:26" ht="22.5">
      <c r="A61" s="4" t="s">
        <v>32</v>
      </c>
      <c r="B61" s="5" t="s">
        <v>33</v>
      </c>
      <c r="C61" s="6" t="s">
        <v>168</v>
      </c>
      <c r="D61" s="4" t="s">
        <v>35</v>
      </c>
      <c r="E61" s="4" t="s">
        <v>82</v>
      </c>
      <c r="F61" s="4" t="s">
        <v>53</v>
      </c>
      <c r="G61" s="4" t="s">
        <v>36</v>
      </c>
      <c r="H61" s="4" t="s">
        <v>36</v>
      </c>
      <c r="I61" s="4" t="s">
        <v>37</v>
      </c>
      <c r="J61" s="4" t="s">
        <v>43</v>
      </c>
      <c r="K61" s="4"/>
      <c r="L61" s="4" t="s">
        <v>38</v>
      </c>
      <c r="M61" s="4" t="s">
        <v>39</v>
      </c>
      <c r="N61" s="4" t="s">
        <v>40</v>
      </c>
      <c r="O61" s="5" t="s">
        <v>169</v>
      </c>
      <c r="P61" s="7">
        <v>5000000</v>
      </c>
      <c r="Q61" s="7">
        <v>0</v>
      </c>
      <c r="R61" s="7">
        <v>0</v>
      </c>
      <c r="S61" s="7">
        <v>5000000</v>
      </c>
      <c r="T61" s="7">
        <v>0</v>
      </c>
      <c r="U61" s="7">
        <v>0</v>
      </c>
      <c r="V61" s="7">
        <v>5000000</v>
      </c>
      <c r="W61" s="24">
        <v>0</v>
      </c>
      <c r="X61" s="24">
        <v>0</v>
      </c>
      <c r="Y61" s="7">
        <v>0</v>
      </c>
      <c r="Z61" s="24">
        <v>0</v>
      </c>
    </row>
    <row r="62" spans="1:26" ht="22.5">
      <c r="A62" s="4" t="s">
        <v>32</v>
      </c>
      <c r="B62" s="5" t="s">
        <v>33</v>
      </c>
      <c r="C62" s="6" t="s">
        <v>170</v>
      </c>
      <c r="D62" s="4" t="s">
        <v>35</v>
      </c>
      <c r="E62" s="4" t="s">
        <v>82</v>
      </c>
      <c r="F62" s="4" t="s">
        <v>99</v>
      </c>
      <c r="G62" s="4" t="s">
        <v>36</v>
      </c>
      <c r="H62" s="4" t="s">
        <v>36</v>
      </c>
      <c r="I62" s="4" t="s">
        <v>43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171</v>
      </c>
      <c r="P62" s="7">
        <v>400000000</v>
      </c>
      <c r="Q62" s="7">
        <v>0</v>
      </c>
      <c r="R62" s="7">
        <v>0</v>
      </c>
      <c r="S62" s="7">
        <v>400000000</v>
      </c>
      <c r="T62" s="7">
        <v>0</v>
      </c>
      <c r="U62" s="7">
        <v>371270484</v>
      </c>
      <c r="V62" s="7">
        <v>28729516</v>
      </c>
      <c r="W62" s="24">
        <v>263252620</v>
      </c>
      <c r="X62" s="24">
        <v>204144596</v>
      </c>
      <c r="Y62" s="7">
        <v>204144596</v>
      </c>
      <c r="Z62" s="24">
        <v>204144596</v>
      </c>
    </row>
    <row r="63" spans="1:26" ht="22.5">
      <c r="A63" s="4" t="s">
        <v>32</v>
      </c>
      <c r="B63" s="5" t="s">
        <v>33</v>
      </c>
      <c r="C63" s="6" t="s">
        <v>170</v>
      </c>
      <c r="D63" s="4" t="s">
        <v>35</v>
      </c>
      <c r="E63" s="4" t="s">
        <v>82</v>
      </c>
      <c r="F63" s="4" t="s">
        <v>99</v>
      </c>
      <c r="G63" s="4" t="s">
        <v>36</v>
      </c>
      <c r="H63" s="4" t="s">
        <v>36</v>
      </c>
      <c r="I63" s="4" t="s">
        <v>43</v>
      </c>
      <c r="J63" s="4"/>
      <c r="K63" s="4"/>
      <c r="L63" s="4" t="s">
        <v>108</v>
      </c>
      <c r="M63" s="4" t="s">
        <v>109</v>
      </c>
      <c r="N63" s="4" t="s">
        <v>40</v>
      </c>
      <c r="O63" s="5" t="s">
        <v>171</v>
      </c>
      <c r="P63" s="7">
        <v>1103336</v>
      </c>
      <c r="Q63" s="7">
        <v>0</v>
      </c>
      <c r="R63" s="7">
        <v>0</v>
      </c>
      <c r="S63" s="7">
        <v>1103336</v>
      </c>
      <c r="T63" s="7">
        <v>0</v>
      </c>
      <c r="U63" s="7">
        <v>0</v>
      </c>
      <c r="V63" s="7">
        <v>1103336</v>
      </c>
      <c r="W63" s="24">
        <v>0</v>
      </c>
      <c r="X63" s="24">
        <v>0</v>
      </c>
      <c r="Y63" s="7">
        <v>0</v>
      </c>
      <c r="Z63" s="24">
        <v>0</v>
      </c>
    </row>
    <row r="64" spans="1:26" ht="15">
      <c r="A64" s="4" t="s">
        <v>1</v>
      </c>
      <c r="B64" s="5" t="s">
        <v>1</v>
      </c>
      <c r="C64" s="6" t="s">
        <v>1</v>
      </c>
      <c r="D64" s="4" t="s">
        <v>1</v>
      </c>
      <c r="E64" s="4" t="s">
        <v>1</v>
      </c>
      <c r="F64" s="4" t="s">
        <v>1</v>
      </c>
      <c r="G64" s="4" t="s">
        <v>1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1</v>
      </c>
      <c r="N64" s="4" t="s">
        <v>1</v>
      </c>
      <c r="O64" s="5" t="s">
        <v>1</v>
      </c>
      <c r="P64" s="7">
        <v>4949876980</v>
      </c>
      <c r="Q64" s="7">
        <v>99326739.5</v>
      </c>
      <c r="R64" s="7">
        <v>106326739.5</v>
      </c>
      <c r="S64" s="7">
        <v>4942876980</v>
      </c>
      <c r="T64" s="7">
        <v>0</v>
      </c>
      <c r="U64" s="7">
        <v>4683500746.26</v>
      </c>
      <c r="V64" s="7">
        <v>259376233.74</v>
      </c>
      <c r="W64" s="24">
        <v>1392256173.84</v>
      </c>
      <c r="X64" s="24">
        <v>1079306470.58</v>
      </c>
      <c r="Y64" s="7">
        <v>1069341392.58</v>
      </c>
      <c r="Z64" s="24">
        <v>1069341392.58</v>
      </c>
    </row>
    <row r="65" ht="13.5" customHeight="1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workbookViewId="0" topLeftCell="A1">
      <selection activeCell="G71" sqref="G71:H71"/>
    </sheetView>
  </sheetViews>
  <sheetFormatPr defaultColWidth="11.421875" defaultRowHeight="15"/>
  <cols>
    <col min="1" max="1" width="25.7109375" style="97" customWidth="1"/>
    <col min="2" max="2" width="11.421875" style="97" customWidth="1"/>
    <col min="3" max="3" width="14.140625" style="97" bestFit="1" customWidth="1"/>
    <col min="4" max="5" width="11.421875" style="97" customWidth="1"/>
    <col min="6" max="6" width="0.42578125" style="97" customWidth="1"/>
    <col min="7" max="10" width="11.421875" style="97" customWidth="1"/>
    <col min="11" max="11" width="0.2890625" style="97" customWidth="1"/>
    <col min="12" max="15" width="11.421875" style="97" customWidth="1"/>
    <col min="16" max="16" width="0.9921875" style="97" customWidth="1"/>
    <col min="17" max="20" width="11.421875" style="97" customWidth="1"/>
    <col min="21" max="21" width="0.9921875" style="97" customWidth="1"/>
    <col min="22" max="25" width="11.421875" style="97" customWidth="1"/>
    <col min="26" max="26" width="0.2890625" style="97" customWidth="1"/>
    <col min="27" max="30" width="11.421875" style="97" customWidth="1"/>
    <col min="31" max="31" width="0.13671875" style="97" customWidth="1"/>
    <col min="32" max="35" width="11.421875" style="97" customWidth="1"/>
    <col min="36" max="36" width="0.2890625" style="97" customWidth="1"/>
    <col min="37" max="40" width="11.421875" style="97" customWidth="1"/>
    <col min="41" max="41" width="0.2890625" style="97" customWidth="1"/>
    <col min="42" max="46" width="11.421875" style="97" customWidth="1"/>
    <col min="47" max="47" width="0.5625" style="97" customWidth="1"/>
    <col min="48" max="51" width="11.421875" style="97" customWidth="1"/>
    <col min="52" max="52" width="0.2890625" style="97" customWidth="1"/>
    <col min="53" max="56" width="11.421875" style="97" customWidth="1"/>
    <col min="57" max="57" width="0.71875" style="97" customWidth="1"/>
    <col min="58" max="16384" width="11.421875" style="97" customWidth="1"/>
  </cols>
  <sheetData>
    <row r="1" spans="1:61" ht="15.75" thickBot="1">
      <c r="A1" s="282" t="s">
        <v>520</v>
      </c>
      <c r="B1" s="284" t="s">
        <v>521</v>
      </c>
      <c r="C1" s="284"/>
      <c r="D1" s="284"/>
      <c r="E1" s="284"/>
      <c r="F1" s="96"/>
      <c r="G1" s="277" t="s">
        <v>521</v>
      </c>
      <c r="H1" s="277"/>
      <c r="I1" s="277"/>
      <c r="J1" s="277"/>
      <c r="K1" s="96"/>
      <c r="L1" s="277" t="s">
        <v>521</v>
      </c>
      <c r="M1" s="277"/>
      <c r="N1" s="277"/>
      <c r="O1" s="277"/>
      <c r="P1" s="96"/>
      <c r="Q1" s="277" t="s">
        <v>521</v>
      </c>
      <c r="R1" s="277"/>
      <c r="S1" s="277"/>
      <c r="T1" s="277"/>
      <c r="U1" s="96"/>
      <c r="V1" s="277" t="s">
        <v>521</v>
      </c>
      <c r="W1" s="277"/>
      <c r="X1" s="277"/>
      <c r="Y1" s="277"/>
      <c r="Z1" s="96"/>
      <c r="AA1" s="277" t="s">
        <v>521</v>
      </c>
      <c r="AB1" s="277"/>
      <c r="AC1" s="277"/>
      <c r="AD1" s="277"/>
      <c r="AE1" s="277" t="s">
        <v>521</v>
      </c>
      <c r="AF1" s="277"/>
      <c r="AG1" s="277"/>
      <c r="AH1" s="277"/>
      <c r="AI1" s="277"/>
      <c r="AJ1" s="96"/>
      <c r="AK1" s="277" t="s">
        <v>521</v>
      </c>
      <c r="AL1" s="277"/>
      <c r="AM1" s="277"/>
      <c r="AN1" s="277"/>
      <c r="AO1" s="96"/>
      <c r="AP1" s="277" t="s">
        <v>521</v>
      </c>
      <c r="AQ1" s="277"/>
      <c r="AR1" s="277"/>
      <c r="AS1" s="277"/>
      <c r="AT1" s="278"/>
      <c r="AV1" s="279" t="s">
        <v>522</v>
      </c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1"/>
    </row>
    <row r="2" spans="1:61" ht="15">
      <c r="A2" s="283"/>
      <c r="B2" s="285" t="s">
        <v>523</v>
      </c>
      <c r="C2" s="285"/>
      <c r="D2" s="285"/>
      <c r="E2" s="286"/>
      <c r="F2" s="98"/>
      <c r="G2" s="264" t="s">
        <v>524</v>
      </c>
      <c r="H2" s="265"/>
      <c r="I2" s="265"/>
      <c r="J2" s="266"/>
      <c r="K2" s="98"/>
      <c r="L2" s="267" t="s">
        <v>525</v>
      </c>
      <c r="M2" s="268"/>
      <c r="N2" s="268"/>
      <c r="O2" s="269"/>
      <c r="P2" s="98"/>
      <c r="Q2" s="267" t="s">
        <v>526</v>
      </c>
      <c r="R2" s="268"/>
      <c r="S2" s="268"/>
      <c r="T2" s="269"/>
      <c r="U2" s="98"/>
      <c r="V2" s="267" t="s">
        <v>527</v>
      </c>
      <c r="W2" s="268"/>
      <c r="X2" s="268"/>
      <c r="Y2" s="269"/>
      <c r="Z2" s="98"/>
      <c r="AA2" s="264" t="s">
        <v>528</v>
      </c>
      <c r="AB2" s="265"/>
      <c r="AC2" s="265"/>
      <c r="AD2" s="266"/>
      <c r="AE2" s="98"/>
      <c r="AF2" s="264" t="s">
        <v>529</v>
      </c>
      <c r="AG2" s="265"/>
      <c r="AH2" s="265"/>
      <c r="AI2" s="266"/>
      <c r="AJ2" s="98"/>
      <c r="AK2" s="267" t="s">
        <v>530</v>
      </c>
      <c r="AL2" s="268"/>
      <c r="AM2" s="268"/>
      <c r="AN2" s="269"/>
      <c r="AO2" s="98"/>
      <c r="AP2" s="270" t="s">
        <v>531</v>
      </c>
      <c r="AQ2" s="271"/>
      <c r="AR2" s="271"/>
      <c r="AS2" s="272"/>
      <c r="AT2" s="273"/>
      <c r="AV2" s="274" t="s">
        <v>532</v>
      </c>
      <c r="AW2" s="275"/>
      <c r="AX2" s="275"/>
      <c r="AY2" s="276"/>
      <c r="BA2" s="274" t="s">
        <v>533</v>
      </c>
      <c r="BB2" s="275"/>
      <c r="BC2" s="275"/>
      <c r="BD2" s="276"/>
      <c r="BF2" s="261" t="s">
        <v>534</v>
      </c>
      <c r="BG2" s="262"/>
      <c r="BH2" s="262"/>
      <c r="BI2" s="263"/>
    </row>
    <row r="3" spans="1:61" ht="75">
      <c r="A3" s="271"/>
      <c r="B3" s="99" t="s">
        <v>535</v>
      </c>
      <c r="C3" s="100" t="s">
        <v>536</v>
      </c>
      <c r="D3" s="100" t="s">
        <v>537</v>
      </c>
      <c r="E3" s="101" t="s">
        <v>538</v>
      </c>
      <c r="F3" s="102"/>
      <c r="G3" s="99" t="s">
        <v>535</v>
      </c>
      <c r="H3" s="100" t="s">
        <v>536</v>
      </c>
      <c r="I3" s="100" t="s">
        <v>537</v>
      </c>
      <c r="J3" s="103" t="s">
        <v>538</v>
      </c>
      <c r="K3" s="102"/>
      <c r="L3" s="99" t="s">
        <v>535</v>
      </c>
      <c r="M3" s="100" t="s">
        <v>536</v>
      </c>
      <c r="N3" s="100" t="s">
        <v>537</v>
      </c>
      <c r="O3" s="103" t="s">
        <v>538</v>
      </c>
      <c r="P3" s="102"/>
      <c r="Q3" s="99" t="s">
        <v>535</v>
      </c>
      <c r="R3" s="100" t="s">
        <v>536</v>
      </c>
      <c r="S3" s="100" t="s">
        <v>537</v>
      </c>
      <c r="T3" s="104" t="s">
        <v>538</v>
      </c>
      <c r="U3" s="102"/>
      <c r="V3" s="99" t="s">
        <v>535</v>
      </c>
      <c r="W3" s="100" t="s">
        <v>536</v>
      </c>
      <c r="X3" s="100" t="s">
        <v>537</v>
      </c>
      <c r="Y3" s="104" t="s">
        <v>538</v>
      </c>
      <c r="Z3" s="102"/>
      <c r="AA3" s="99" t="s">
        <v>535</v>
      </c>
      <c r="AB3" s="100" t="s">
        <v>536</v>
      </c>
      <c r="AC3" s="100" t="s">
        <v>537</v>
      </c>
      <c r="AD3" s="104" t="s">
        <v>538</v>
      </c>
      <c r="AE3" s="102"/>
      <c r="AF3" s="99" t="s">
        <v>535</v>
      </c>
      <c r="AG3" s="100" t="s">
        <v>536</v>
      </c>
      <c r="AH3" s="100" t="s">
        <v>537</v>
      </c>
      <c r="AI3" s="105" t="s">
        <v>538</v>
      </c>
      <c r="AJ3" s="102"/>
      <c r="AK3" s="99" t="s">
        <v>535</v>
      </c>
      <c r="AL3" s="100" t="s">
        <v>536</v>
      </c>
      <c r="AM3" s="100" t="s">
        <v>537</v>
      </c>
      <c r="AN3" s="104" t="s">
        <v>538</v>
      </c>
      <c r="AO3" s="102"/>
      <c r="AP3" s="106" t="s">
        <v>539</v>
      </c>
      <c r="AQ3" s="99" t="s">
        <v>535</v>
      </c>
      <c r="AR3" s="100" t="s">
        <v>536</v>
      </c>
      <c r="AS3" s="100" t="s">
        <v>537</v>
      </c>
      <c r="AT3" s="104" t="s">
        <v>538</v>
      </c>
      <c r="AV3" s="107" t="s">
        <v>535</v>
      </c>
      <c r="AW3" s="107" t="s">
        <v>536</v>
      </c>
      <c r="AX3" s="108" t="s">
        <v>537</v>
      </c>
      <c r="AY3" s="107" t="s">
        <v>538</v>
      </c>
      <c r="BA3" s="107" t="s">
        <v>535</v>
      </c>
      <c r="BB3" s="107" t="s">
        <v>536</v>
      </c>
      <c r="BC3" s="108" t="s">
        <v>537</v>
      </c>
      <c r="BD3" s="107" t="s">
        <v>538</v>
      </c>
      <c r="BF3" s="107" t="s">
        <v>535</v>
      </c>
      <c r="BG3" s="107" t="s">
        <v>536</v>
      </c>
      <c r="BH3" s="108" t="s">
        <v>537</v>
      </c>
      <c r="BI3" s="107" t="s">
        <v>538</v>
      </c>
    </row>
    <row r="4" spans="1:61" ht="23.25" thickBot="1">
      <c r="A4" s="109" t="s">
        <v>540</v>
      </c>
      <c r="B4" s="110">
        <v>5.49</v>
      </c>
      <c r="C4" s="110">
        <v>5</v>
      </c>
      <c r="D4" s="111">
        <v>0.1</v>
      </c>
      <c r="E4" s="110">
        <f>+C4*D4</f>
        <v>0.5</v>
      </c>
      <c r="F4" s="112"/>
      <c r="G4" s="110">
        <v>1.18</v>
      </c>
      <c r="H4" s="110">
        <v>5</v>
      </c>
      <c r="I4" s="111">
        <v>0.1</v>
      </c>
      <c r="J4" s="110">
        <f>+H4*I4</f>
        <v>0.5</v>
      </c>
      <c r="K4" s="112"/>
      <c r="L4" s="113">
        <v>11.57</v>
      </c>
      <c r="M4" s="113">
        <v>13.4</v>
      </c>
      <c r="N4" s="111">
        <v>0.1</v>
      </c>
      <c r="O4" s="114">
        <f aca="true" t="shared" si="0" ref="O4">+M4*N4</f>
        <v>1.34</v>
      </c>
      <c r="P4" s="115"/>
      <c r="Q4" s="116">
        <v>10.74</v>
      </c>
      <c r="R4" s="116">
        <v>35</v>
      </c>
      <c r="S4" s="111">
        <v>0.1</v>
      </c>
      <c r="T4" s="114">
        <f>+R4*S4</f>
        <v>3.5</v>
      </c>
      <c r="U4" s="112"/>
      <c r="V4" s="114">
        <v>22.64</v>
      </c>
      <c r="W4" s="114">
        <v>65.13</v>
      </c>
      <c r="X4" s="111">
        <v>0.1</v>
      </c>
      <c r="Y4" s="114">
        <f aca="true" t="shared" si="1" ref="Y4">+W4*X4</f>
        <v>6.513</v>
      </c>
      <c r="Z4" s="112"/>
      <c r="AA4" s="114">
        <v>28.89</v>
      </c>
      <c r="AB4" s="114">
        <v>31.78</v>
      </c>
      <c r="AC4" s="111">
        <v>0.1</v>
      </c>
      <c r="AD4" s="114">
        <f>+AB4*AC4</f>
        <v>3.1780000000000004</v>
      </c>
      <c r="AE4" s="112"/>
      <c r="AF4" s="114">
        <v>0</v>
      </c>
      <c r="AG4" s="114">
        <v>21.14</v>
      </c>
      <c r="AH4" s="111">
        <v>0.1</v>
      </c>
      <c r="AI4" s="114">
        <f aca="true" t="shared" si="2" ref="AI4">+AG4*AH4</f>
        <v>2.1140000000000003</v>
      </c>
      <c r="AJ4" s="112"/>
      <c r="AK4" s="117">
        <v>0</v>
      </c>
      <c r="AL4" s="117">
        <v>0</v>
      </c>
      <c r="AM4" s="111">
        <v>0</v>
      </c>
      <c r="AN4" s="117">
        <f aca="true" t="shared" si="3" ref="AN4">+AL4*AM4</f>
        <v>0</v>
      </c>
      <c r="AO4" s="112"/>
      <c r="AP4" s="118"/>
      <c r="AQ4" s="117"/>
      <c r="AR4" s="117"/>
      <c r="AS4" s="119"/>
      <c r="AT4" s="117">
        <f aca="true" t="shared" si="4" ref="AT4">+AR4*AS4</f>
        <v>0</v>
      </c>
      <c r="AU4" s="120"/>
      <c r="AV4" s="114">
        <v>4.64</v>
      </c>
      <c r="AW4" s="114">
        <v>5.5</v>
      </c>
      <c r="AX4" s="121">
        <v>0.1</v>
      </c>
      <c r="AY4" s="114">
        <f>+AW4*AX4</f>
        <v>0.55</v>
      </c>
      <c r="AZ4" s="120"/>
      <c r="BA4" s="117">
        <v>0</v>
      </c>
      <c r="BB4" s="113">
        <v>0</v>
      </c>
      <c r="BC4" s="121">
        <v>0.1</v>
      </c>
      <c r="BD4" s="114">
        <f aca="true" t="shared" si="5" ref="BD4">+BB4*BC4</f>
        <v>0</v>
      </c>
      <c r="BE4" s="120">
        <v>0</v>
      </c>
      <c r="BF4" s="114">
        <v>58.27</v>
      </c>
      <c r="BG4" s="114">
        <v>142.05</v>
      </c>
      <c r="BH4" s="121">
        <v>0.1</v>
      </c>
      <c r="BI4" s="110">
        <f aca="true" t="shared" si="6" ref="BI4">+BG4*BH4</f>
        <v>14.205000000000002</v>
      </c>
    </row>
    <row r="5" spans="1:61" ht="15.75" thickBot="1">
      <c r="A5" s="97" t="s">
        <v>541</v>
      </c>
      <c r="B5" s="122">
        <f>SUM(B4)</f>
        <v>5.49</v>
      </c>
      <c r="C5" s="122">
        <f aca="true" t="shared" si="7" ref="C5:BI5">SUM(C4)</f>
        <v>5</v>
      </c>
      <c r="D5" s="122">
        <f t="shared" si="7"/>
        <v>0.1</v>
      </c>
      <c r="E5" s="122">
        <f t="shared" si="7"/>
        <v>0.5</v>
      </c>
      <c r="F5" s="122">
        <f t="shared" si="7"/>
        <v>0</v>
      </c>
      <c r="G5" s="122">
        <f t="shared" si="7"/>
        <v>1.18</v>
      </c>
      <c r="H5" s="122">
        <f t="shared" si="7"/>
        <v>5</v>
      </c>
      <c r="I5" s="122">
        <f t="shared" si="7"/>
        <v>0.1</v>
      </c>
      <c r="J5" s="122">
        <f t="shared" si="7"/>
        <v>0.5</v>
      </c>
      <c r="K5" s="122">
        <f t="shared" si="7"/>
        <v>0</v>
      </c>
      <c r="L5" s="122">
        <f t="shared" si="7"/>
        <v>11.57</v>
      </c>
      <c r="M5" s="122">
        <f t="shared" si="7"/>
        <v>13.4</v>
      </c>
      <c r="N5" s="122">
        <f t="shared" si="7"/>
        <v>0.1</v>
      </c>
      <c r="O5" s="122">
        <f t="shared" si="7"/>
        <v>1.34</v>
      </c>
      <c r="P5" s="122">
        <f t="shared" si="7"/>
        <v>0</v>
      </c>
      <c r="Q5" s="122">
        <f t="shared" si="7"/>
        <v>10.74</v>
      </c>
      <c r="R5" s="122">
        <f t="shared" si="7"/>
        <v>35</v>
      </c>
      <c r="S5" s="122">
        <f t="shared" si="7"/>
        <v>0.1</v>
      </c>
      <c r="T5" s="122">
        <f t="shared" si="7"/>
        <v>3.5</v>
      </c>
      <c r="U5" s="122">
        <f t="shared" si="7"/>
        <v>0</v>
      </c>
      <c r="V5" s="122">
        <f t="shared" si="7"/>
        <v>22.64</v>
      </c>
      <c r="W5" s="122">
        <f t="shared" si="7"/>
        <v>65.13</v>
      </c>
      <c r="X5" s="122">
        <f t="shared" si="7"/>
        <v>0.1</v>
      </c>
      <c r="Y5" s="122">
        <f t="shared" si="7"/>
        <v>6.513</v>
      </c>
      <c r="Z5" s="122">
        <f t="shared" si="7"/>
        <v>0</v>
      </c>
      <c r="AA5" s="122">
        <f t="shared" si="7"/>
        <v>28.89</v>
      </c>
      <c r="AB5" s="122">
        <f t="shared" si="7"/>
        <v>31.78</v>
      </c>
      <c r="AC5" s="122">
        <f t="shared" si="7"/>
        <v>0.1</v>
      </c>
      <c r="AD5" s="122">
        <f t="shared" si="7"/>
        <v>3.1780000000000004</v>
      </c>
      <c r="AE5" s="122">
        <f t="shared" si="7"/>
        <v>0</v>
      </c>
      <c r="AF5" s="122">
        <f t="shared" si="7"/>
        <v>0</v>
      </c>
      <c r="AG5" s="122">
        <f t="shared" si="7"/>
        <v>21.14</v>
      </c>
      <c r="AH5" s="122">
        <f t="shared" si="7"/>
        <v>0.1</v>
      </c>
      <c r="AI5" s="122">
        <f t="shared" si="7"/>
        <v>2.1140000000000003</v>
      </c>
      <c r="AJ5" s="122">
        <f t="shared" si="7"/>
        <v>0</v>
      </c>
      <c r="AK5" s="122">
        <f t="shared" si="7"/>
        <v>0</v>
      </c>
      <c r="AL5" s="122">
        <f t="shared" si="7"/>
        <v>0</v>
      </c>
      <c r="AM5" s="122">
        <f t="shared" si="7"/>
        <v>0</v>
      </c>
      <c r="AN5" s="122">
        <f t="shared" si="7"/>
        <v>0</v>
      </c>
      <c r="AO5" s="122">
        <f t="shared" si="7"/>
        <v>0</v>
      </c>
      <c r="AP5" s="122">
        <f t="shared" si="7"/>
        <v>0</v>
      </c>
      <c r="AQ5" s="122">
        <f t="shared" si="7"/>
        <v>0</v>
      </c>
      <c r="AR5" s="122">
        <f t="shared" si="7"/>
        <v>0</v>
      </c>
      <c r="AS5" s="122">
        <f t="shared" si="7"/>
        <v>0</v>
      </c>
      <c r="AT5" s="122">
        <f t="shared" si="7"/>
        <v>0</v>
      </c>
      <c r="AU5" s="122">
        <f t="shared" si="7"/>
        <v>0</v>
      </c>
      <c r="AV5" s="122">
        <f t="shared" si="7"/>
        <v>4.64</v>
      </c>
      <c r="AW5" s="122">
        <f t="shared" si="7"/>
        <v>5.5</v>
      </c>
      <c r="AX5" s="122">
        <f t="shared" si="7"/>
        <v>0.1</v>
      </c>
      <c r="AY5" s="122">
        <f t="shared" si="7"/>
        <v>0.55</v>
      </c>
      <c r="AZ5" s="122">
        <f t="shared" si="7"/>
        <v>0</v>
      </c>
      <c r="BA5" s="122">
        <f t="shared" si="7"/>
        <v>0</v>
      </c>
      <c r="BB5" s="122">
        <f t="shared" si="7"/>
        <v>0</v>
      </c>
      <c r="BC5" s="122">
        <f t="shared" si="7"/>
        <v>0.1</v>
      </c>
      <c r="BD5" s="122">
        <f t="shared" si="7"/>
        <v>0</v>
      </c>
      <c r="BE5" s="122">
        <f t="shared" si="7"/>
        <v>0</v>
      </c>
      <c r="BF5" s="122">
        <f t="shared" si="7"/>
        <v>58.27</v>
      </c>
      <c r="BG5" s="122">
        <f t="shared" si="7"/>
        <v>142.05</v>
      </c>
      <c r="BH5" s="122">
        <f t="shared" si="7"/>
        <v>0.1</v>
      </c>
      <c r="BI5" s="122">
        <f t="shared" si="7"/>
        <v>14.205000000000002</v>
      </c>
    </row>
    <row r="7" ht="15">
      <c r="D7" s="97" t="s">
        <v>517</v>
      </c>
    </row>
    <row r="8" ht="15">
      <c r="C8" s="123"/>
    </row>
    <row r="9" ht="15">
      <c r="C9" s="123"/>
    </row>
    <row r="10" ht="15">
      <c r="C10" s="123"/>
    </row>
    <row r="11" ht="15">
      <c r="C11" s="123"/>
    </row>
  </sheetData>
  <mergeCells count="23">
    <mergeCell ref="V1:Y1"/>
    <mergeCell ref="A1:A3"/>
    <mergeCell ref="B1:E1"/>
    <mergeCell ref="G1:J1"/>
    <mergeCell ref="L1:O1"/>
    <mergeCell ref="Q1:T1"/>
    <mergeCell ref="B2:E2"/>
    <mergeCell ref="G2:J2"/>
    <mergeCell ref="L2:O2"/>
    <mergeCell ref="Q2:T2"/>
    <mergeCell ref="V2:Y2"/>
    <mergeCell ref="AA1:AD1"/>
    <mergeCell ref="AE1:AI1"/>
    <mergeCell ref="AK1:AN1"/>
    <mergeCell ref="AP1:AT1"/>
    <mergeCell ref="AV1:BI1"/>
    <mergeCell ref="BF2:BI2"/>
    <mergeCell ref="AA2:AD2"/>
    <mergeCell ref="AF2:AI2"/>
    <mergeCell ref="AK2:AN2"/>
    <mergeCell ref="AP2:AT2"/>
    <mergeCell ref="AV2:AY2"/>
    <mergeCell ref="BA2:B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0"/>
  <sheetViews>
    <sheetView workbookViewId="0" topLeftCell="A13">
      <selection activeCell="H31" sqref="H31"/>
    </sheetView>
  </sheetViews>
  <sheetFormatPr defaultColWidth="11.421875" defaultRowHeight="15"/>
  <cols>
    <col min="1" max="2" width="11.421875" style="97" customWidth="1"/>
    <col min="3" max="3" width="19.421875" style="97" customWidth="1"/>
    <col min="4" max="4" width="17.57421875" style="97" customWidth="1"/>
    <col min="5" max="5" width="17.00390625" style="97" customWidth="1"/>
    <col min="6" max="6" width="15.57421875" style="97" customWidth="1"/>
    <col min="7" max="7" width="11.421875" style="97" hidden="1" customWidth="1"/>
    <col min="8" max="16384" width="11.421875" style="97" customWidth="1"/>
  </cols>
  <sheetData>
    <row r="1" ht="15.75" thickBot="1"/>
    <row r="2" spans="3:7" ht="15">
      <c r="C2" s="292" t="s">
        <v>521</v>
      </c>
      <c r="D2" s="293"/>
      <c r="E2" s="293"/>
      <c r="F2" s="293"/>
      <c r="G2" s="124"/>
    </row>
    <row r="3" spans="3:7" ht="15">
      <c r="C3" s="289" t="s">
        <v>523</v>
      </c>
      <c r="D3" s="290"/>
      <c r="E3" s="290"/>
      <c r="F3" s="290"/>
      <c r="G3" s="125"/>
    </row>
    <row r="4" spans="3:7" ht="45">
      <c r="C4" s="126" t="s">
        <v>535</v>
      </c>
      <c r="D4" s="100" t="s">
        <v>536</v>
      </c>
      <c r="E4" s="100" t="s">
        <v>537</v>
      </c>
      <c r="F4" s="127" t="s">
        <v>538</v>
      </c>
      <c r="G4" s="125"/>
    </row>
    <row r="5" spans="3:7" s="132" customFormat="1" ht="15">
      <c r="C5" s="128">
        <v>5.49</v>
      </c>
      <c r="D5" s="129">
        <v>5</v>
      </c>
      <c r="E5" s="130">
        <v>0.1</v>
      </c>
      <c r="F5" s="129">
        <v>0.5</v>
      </c>
      <c r="G5" s="131"/>
    </row>
    <row r="6" spans="3:7" ht="15">
      <c r="C6" s="289" t="s">
        <v>524</v>
      </c>
      <c r="D6" s="290"/>
      <c r="E6" s="290"/>
      <c r="F6" s="290"/>
      <c r="G6" s="125"/>
    </row>
    <row r="7" spans="3:7" s="132" customFormat="1" ht="15">
      <c r="C7" s="128">
        <v>1.18</v>
      </c>
      <c r="D7" s="129">
        <v>5</v>
      </c>
      <c r="E7" s="133">
        <v>0.1</v>
      </c>
      <c r="F7" s="129">
        <f>+D7*E7</f>
        <v>0.5</v>
      </c>
      <c r="G7" s="131"/>
    </row>
    <row r="8" spans="3:7" ht="15">
      <c r="C8" s="289" t="s">
        <v>525</v>
      </c>
      <c r="D8" s="290"/>
      <c r="E8" s="290"/>
      <c r="F8" s="290"/>
      <c r="G8" s="125"/>
    </row>
    <row r="9" spans="3:7" s="132" customFormat="1" ht="15">
      <c r="C9" s="134">
        <v>11.57</v>
      </c>
      <c r="D9" s="135">
        <v>13.4</v>
      </c>
      <c r="E9" s="133">
        <v>0.1</v>
      </c>
      <c r="F9" s="136">
        <f aca="true" t="shared" si="0" ref="F9">+D9*E9</f>
        <v>1.34</v>
      </c>
      <c r="G9" s="131"/>
    </row>
    <row r="10" spans="3:7" ht="15">
      <c r="C10" s="289" t="s">
        <v>526</v>
      </c>
      <c r="D10" s="290"/>
      <c r="E10" s="290"/>
      <c r="F10" s="290"/>
      <c r="G10" s="125"/>
    </row>
    <row r="11" spans="3:7" s="132" customFormat="1" ht="15">
      <c r="C11" s="137">
        <v>10.74</v>
      </c>
      <c r="D11" s="138">
        <v>35</v>
      </c>
      <c r="E11" s="133">
        <v>0.1</v>
      </c>
      <c r="F11" s="136">
        <f>+D11*E11</f>
        <v>3.5</v>
      </c>
      <c r="G11" s="131"/>
    </row>
    <row r="12" spans="3:7" ht="15">
      <c r="C12" s="289" t="s">
        <v>527</v>
      </c>
      <c r="D12" s="290"/>
      <c r="E12" s="290"/>
      <c r="F12" s="290"/>
      <c r="G12" s="125"/>
    </row>
    <row r="13" spans="3:7" ht="15">
      <c r="C13" s="139">
        <v>22.64</v>
      </c>
      <c r="D13" s="140">
        <v>65.13</v>
      </c>
      <c r="E13" s="140">
        <v>0.1</v>
      </c>
      <c r="F13" s="140">
        <v>6.513</v>
      </c>
      <c r="G13" s="125"/>
    </row>
    <row r="14" spans="3:7" ht="15">
      <c r="C14" s="289" t="s">
        <v>528</v>
      </c>
      <c r="D14" s="290"/>
      <c r="E14" s="290"/>
      <c r="F14" s="290"/>
      <c r="G14" s="125"/>
    </row>
    <row r="15" spans="3:7" ht="15">
      <c r="C15" s="139">
        <v>28.89</v>
      </c>
      <c r="D15" s="140">
        <v>31.78</v>
      </c>
      <c r="E15" s="140">
        <v>0.1</v>
      </c>
      <c r="F15" s="140">
        <v>3.1780000000000004</v>
      </c>
      <c r="G15" s="125"/>
    </row>
    <row r="16" spans="3:7" ht="15">
      <c r="C16" s="289" t="s">
        <v>529</v>
      </c>
      <c r="D16" s="290"/>
      <c r="E16" s="290"/>
      <c r="F16" s="290"/>
      <c r="G16" s="125"/>
    </row>
    <row r="17" spans="3:7" s="132" customFormat="1" ht="15">
      <c r="C17" s="141">
        <v>0</v>
      </c>
      <c r="D17" s="136">
        <v>21.14</v>
      </c>
      <c r="E17" s="133">
        <v>0.1</v>
      </c>
      <c r="F17" s="136">
        <f aca="true" t="shared" si="1" ref="F17">+D17*E17</f>
        <v>2.1140000000000003</v>
      </c>
      <c r="G17" s="131"/>
    </row>
    <row r="18" spans="3:7" ht="15">
      <c r="C18" s="289" t="s">
        <v>530</v>
      </c>
      <c r="D18" s="290"/>
      <c r="E18" s="290"/>
      <c r="F18" s="290"/>
      <c r="G18" s="125"/>
    </row>
    <row r="19" spans="3:7" s="132" customFormat="1" ht="15">
      <c r="C19" s="142">
        <v>0</v>
      </c>
      <c r="D19" s="143">
        <v>0</v>
      </c>
      <c r="E19" s="133">
        <v>0</v>
      </c>
      <c r="F19" s="143">
        <f aca="true" t="shared" si="2" ref="F19">+D19*E19</f>
        <v>0</v>
      </c>
      <c r="G19" s="131"/>
    </row>
    <row r="20" spans="3:7" ht="15">
      <c r="C20" s="289" t="s">
        <v>531</v>
      </c>
      <c r="D20" s="290"/>
      <c r="E20" s="290"/>
      <c r="F20" s="290"/>
      <c r="G20" s="291"/>
    </row>
    <row r="21" spans="3:7" s="132" customFormat="1" ht="15">
      <c r="C21" s="141">
        <v>0</v>
      </c>
      <c r="D21" s="136">
        <v>0</v>
      </c>
      <c r="E21" s="144">
        <v>0</v>
      </c>
      <c r="F21" s="136">
        <v>0</v>
      </c>
      <c r="G21" s="131" t="s">
        <v>517</v>
      </c>
    </row>
    <row r="22" spans="3:7" ht="15">
      <c r="C22" s="289" t="s">
        <v>542</v>
      </c>
      <c r="D22" s="290"/>
      <c r="E22" s="290"/>
      <c r="F22" s="290"/>
      <c r="G22" s="125"/>
    </row>
    <row r="23" spans="3:7" ht="15">
      <c r="C23" s="287" t="s">
        <v>532</v>
      </c>
      <c r="D23" s="288"/>
      <c r="E23" s="288"/>
      <c r="F23" s="288"/>
      <c r="G23" s="125"/>
    </row>
    <row r="24" spans="3:7" s="132" customFormat="1" ht="15">
      <c r="C24" s="141">
        <v>4.64</v>
      </c>
      <c r="D24" s="136">
        <v>5.5</v>
      </c>
      <c r="E24" s="144">
        <v>0.1</v>
      </c>
      <c r="F24" s="136">
        <f>+D24*E24</f>
        <v>0.55</v>
      </c>
      <c r="G24" s="131"/>
    </row>
    <row r="25" spans="3:7" ht="15">
      <c r="C25" s="287" t="s">
        <v>534</v>
      </c>
      <c r="D25" s="288"/>
      <c r="E25" s="288"/>
      <c r="F25" s="288"/>
      <c r="G25" s="125"/>
    </row>
    <row r="26" spans="3:7" s="132" customFormat="1" ht="15.75" thickBot="1">
      <c r="C26" s="145">
        <v>58.27</v>
      </c>
      <c r="D26" s="146">
        <v>142.05</v>
      </c>
      <c r="E26" s="147">
        <v>0.1</v>
      </c>
      <c r="F26" s="148">
        <f aca="true" t="shared" si="3" ref="F26">+D26*E26</f>
        <v>14.205000000000002</v>
      </c>
      <c r="G26" s="149"/>
    </row>
    <row r="28" spans="3:6" ht="15">
      <c r="C28" s="150">
        <f>SUM(C5+C7+C9+C11+C13+C15+C17+C17+C19+C21+C24+C26)</f>
        <v>143.42000000000002</v>
      </c>
      <c r="D28" s="150">
        <f>SUM(D5+D7+D9+D11+D13+D15+D17+D17+D19+D21+D24+D26)</f>
        <v>345.14</v>
      </c>
      <c r="E28" s="151" t="s">
        <v>517</v>
      </c>
      <c r="F28" s="150">
        <f>SUM(F5+F7+F9+F11+F13+F15+F17+F17+F19+F21+F24+F26)</f>
        <v>34.514</v>
      </c>
    </row>
    <row r="30" ht="15">
      <c r="E30" s="97" t="s">
        <v>517</v>
      </c>
    </row>
  </sheetData>
  <mergeCells count="13">
    <mergeCell ref="C12:F12"/>
    <mergeCell ref="C2:F2"/>
    <mergeCell ref="C3:F3"/>
    <mergeCell ref="C6:F6"/>
    <mergeCell ref="C8:F8"/>
    <mergeCell ref="C10:F10"/>
    <mergeCell ref="C25:F25"/>
    <mergeCell ref="C14:F14"/>
    <mergeCell ref="C16:F16"/>
    <mergeCell ref="C18:F18"/>
    <mergeCell ref="C20:G20"/>
    <mergeCell ref="C22:F22"/>
    <mergeCell ref="C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19"/>
  <sheetViews>
    <sheetView showGridLines="0" workbookViewId="0" topLeftCell="C1">
      <pane xSplit="2" ySplit="3" topLeftCell="P4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C1" sqref="A1:XFD1048576"/>
    </sheetView>
  </sheetViews>
  <sheetFormatPr defaultColWidth="11.421875" defaultRowHeight="15"/>
  <cols>
    <col min="2" max="2" width="15.00390625" style="0" customWidth="1"/>
    <col min="3" max="3" width="9.7109375" style="0" customWidth="1"/>
    <col min="4" max="4" width="41.00390625" style="0" customWidth="1"/>
    <col min="5" max="6" width="18.8515625" style="0" customWidth="1"/>
    <col min="7" max="7" width="14.140625" style="0" bestFit="1" customWidth="1"/>
    <col min="8" max="8" width="13.140625" style="0" customWidth="1"/>
    <col min="9" max="9" width="12.57421875" style="0" customWidth="1"/>
    <col min="10" max="10" width="13.8515625" style="0" bestFit="1" customWidth="1"/>
    <col min="11" max="11" width="15.8515625" style="0" bestFit="1" customWidth="1"/>
    <col min="12" max="12" width="11.140625" style="0" customWidth="1"/>
    <col min="13" max="13" width="15.00390625" style="0" customWidth="1"/>
    <col min="14" max="14" width="14.8515625" style="0" customWidth="1"/>
    <col min="15" max="15" width="14.28125" style="0" customWidth="1"/>
    <col min="16" max="16" width="14.8515625" style="0" bestFit="1" customWidth="1"/>
    <col min="17" max="17" width="12.421875" style="0" customWidth="1"/>
    <col min="18" max="18" width="15.00390625" style="170" customWidth="1"/>
    <col min="19" max="19" width="14.8515625" style="170" customWidth="1"/>
    <col min="20" max="20" width="12.421875" style="170" bestFit="1" customWidth="1"/>
    <col min="21" max="21" width="14.8515625" style="171" bestFit="1" customWidth="1"/>
    <col min="22" max="22" width="12.421875" style="171" customWidth="1"/>
  </cols>
  <sheetData>
    <row r="1" ht="15.75" thickBot="1"/>
    <row r="2" spans="2:22" ht="21" customHeight="1" thickBot="1">
      <c r="B2" s="212" t="s">
        <v>519</v>
      </c>
      <c r="C2" s="213"/>
      <c r="D2" s="213"/>
      <c r="E2" s="213"/>
      <c r="F2" s="213"/>
      <c r="G2" s="214"/>
      <c r="H2" s="294" t="s">
        <v>518</v>
      </c>
      <c r="I2" s="295"/>
      <c r="J2" s="295"/>
      <c r="K2" s="295"/>
      <c r="L2" s="296"/>
      <c r="M2" s="294" t="s">
        <v>546</v>
      </c>
      <c r="N2" s="295"/>
      <c r="O2" s="295"/>
      <c r="P2" s="295"/>
      <c r="Q2" s="296"/>
      <c r="R2" s="294" t="s">
        <v>546</v>
      </c>
      <c r="S2" s="295"/>
      <c r="T2" s="295"/>
      <c r="U2" s="295"/>
      <c r="V2" s="296"/>
    </row>
    <row r="3" spans="2:22" ht="42.75" customHeight="1" thickBot="1">
      <c r="B3" s="54" t="s">
        <v>174</v>
      </c>
      <c r="C3" s="55" t="s">
        <v>173</v>
      </c>
      <c r="D3" s="55" t="s">
        <v>175</v>
      </c>
      <c r="E3" s="55" t="s">
        <v>176</v>
      </c>
      <c r="F3" s="50" t="s">
        <v>177</v>
      </c>
      <c r="G3" s="50" t="s">
        <v>511</v>
      </c>
      <c r="H3" s="50" t="s">
        <v>512</v>
      </c>
      <c r="I3" s="50" t="s">
        <v>513</v>
      </c>
      <c r="J3" s="50" t="s">
        <v>514</v>
      </c>
      <c r="K3" s="50" t="s">
        <v>516</v>
      </c>
      <c r="L3" s="50" t="s">
        <v>515</v>
      </c>
      <c r="M3" s="50" t="s">
        <v>547</v>
      </c>
      <c r="N3" s="50" t="s">
        <v>548</v>
      </c>
      <c r="O3" s="50" t="s">
        <v>549</v>
      </c>
      <c r="P3" s="50" t="s">
        <v>550</v>
      </c>
      <c r="Q3" s="50" t="s">
        <v>515</v>
      </c>
      <c r="R3" s="50" t="s">
        <v>572</v>
      </c>
      <c r="S3" s="50" t="s">
        <v>573</v>
      </c>
      <c r="T3" s="50" t="s">
        <v>574</v>
      </c>
      <c r="U3" s="172"/>
      <c r="V3" s="172" t="s">
        <v>515</v>
      </c>
    </row>
    <row r="4" spans="2:22" ht="15">
      <c r="B4" s="79" t="s">
        <v>78</v>
      </c>
      <c r="C4" s="80" t="s">
        <v>39</v>
      </c>
      <c r="D4" s="81" t="s">
        <v>80</v>
      </c>
      <c r="E4" s="82">
        <v>779921</v>
      </c>
      <c r="F4" s="82">
        <v>779921</v>
      </c>
      <c r="G4" s="82">
        <f aca="true" t="shared" si="0" ref="G4:G15">+F4</f>
        <v>779921</v>
      </c>
      <c r="H4" s="82">
        <v>340473</v>
      </c>
      <c r="I4" s="82">
        <v>352365</v>
      </c>
      <c r="J4" s="82">
        <v>352158</v>
      </c>
      <c r="K4" s="82">
        <f>+H4+I4+J4</f>
        <v>1044996</v>
      </c>
      <c r="L4" s="83">
        <f>+G4+K4</f>
        <v>1824917</v>
      </c>
      <c r="M4" s="83" t="s">
        <v>551</v>
      </c>
      <c r="N4" s="83" t="s">
        <v>557</v>
      </c>
      <c r="O4" s="82" t="s">
        <v>562</v>
      </c>
      <c r="P4" s="82" t="e">
        <f>+M4+N4+O4</f>
        <v>#VALUE!</v>
      </c>
      <c r="Q4" s="83" t="e">
        <f>+L4+P4</f>
        <v>#VALUE!</v>
      </c>
      <c r="R4" s="83" t="s">
        <v>551</v>
      </c>
      <c r="S4" s="83" t="s">
        <v>557</v>
      </c>
      <c r="T4" s="82" t="s">
        <v>562</v>
      </c>
      <c r="U4" s="83"/>
      <c r="V4" s="83"/>
    </row>
    <row r="5" spans="2:22" ht="15">
      <c r="B5" s="84" t="s">
        <v>84</v>
      </c>
      <c r="C5" s="85" t="s">
        <v>39</v>
      </c>
      <c r="D5" s="86" t="s">
        <v>85</v>
      </c>
      <c r="E5" s="87">
        <v>123400000</v>
      </c>
      <c r="F5" s="87">
        <v>12200000</v>
      </c>
      <c r="G5" s="87">
        <f t="shared" si="0"/>
        <v>12200000</v>
      </c>
      <c r="H5" s="87">
        <v>13000000</v>
      </c>
      <c r="I5" s="87">
        <v>15600000</v>
      </c>
      <c r="J5" s="87">
        <v>16000000</v>
      </c>
      <c r="K5" s="87">
        <f aca="true" t="shared" si="1" ref="K5:K15">+H5+I5+J5</f>
        <v>44600000</v>
      </c>
      <c r="L5" s="88">
        <f aca="true" t="shared" si="2" ref="L5:L16">+G5+K5</f>
        <v>56800000</v>
      </c>
      <c r="M5" s="88" t="s">
        <v>552</v>
      </c>
      <c r="N5" s="88" t="s">
        <v>558</v>
      </c>
      <c r="O5" s="87" t="s">
        <v>558</v>
      </c>
      <c r="P5" s="87" t="e">
        <f>+M5+N5+O5</f>
        <v>#VALUE!</v>
      </c>
      <c r="Q5" s="88" t="e">
        <f>+L5+P5</f>
        <v>#VALUE!</v>
      </c>
      <c r="R5" s="88" t="s">
        <v>552</v>
      </c>
      <c r="S5" s="88" t="s">
        <v>558</v>
      </c>
      <c r="T5" s="87" t="s">
        <v>558</v>
      </c>
      <c r="U5" s="88"/>
      <c r="V5" s="88"/>
    </row>
    <row r="6" spans="2:22" ht="15">
      <c r="B6" s="84" t="s">
        <v>117</v>
      </c>
      <c r="C6" s="85" t="s">
        <v>115</v>
      </c>
      <c r="D6" s="86" t="s">
        <v>118</v>
      </c>
      <c r="E6" s="87">
        <v>8400000</v>
      </c>
      <c r="F6" s="87">
        <v>760545</v>
      </c>
      <c r="G6" s="87">
        <f t="shared" si="0"/>
        <v>760545</v>
      </c>
      <c r="H6" s="87">
        <v>220856</v>
      </c>
      <c r="I6" s="87">
        <v>624737</v>
      </c>
      <c r="J6" s="87">
        <v>477668</v>
      </c>
      <c r="K6" s="87">
        <f t="shared" si="1"/>
        <v>1323261</v>
      </c>
      <c r="L6" s="88">
        <f t="shared" si="2"/>
        <v>2083806</v>
      </c>
      <c r="M6" s="88" t="s">
        <v>553</v>
      </c>
      <c r="N6" s="88" t="s">
        <v>559</v>
      </c>
      <c r="O6" s="87" t="s">
        <v>563</v>
      </c>
      <c r="P6" s="166" t="e">
        <f aca="true" t="shared" si="3" ref="P6:P14">+M6+N6+O6</f>
        <v>#VALUE!</v>
      </c>
      <c r="Q6" s="88" t="e">
        <f aca="true" t="shared" si="4" ref="Q6:Q15">+L6+P6</f>
        <v>#VALUE!</v>
      </c>
      <c r="R6" s="88" t="s">
        <v>553</v>
      </c>
      <c r="S6" s="88" t="s">
        <v>559</v>
      </c>
      <c r="T6" s="87" t="s">
        <v>563</v>
      </c>
      <c r="U6" s="88"/>
      <c r="V6" s="88"/>
    </row>
    <row r="7" spans="2:22" ht="15">
      <c r="B7" s="84" t="s">
        <v>121</v>
      </c>
      <c r="C7" s="85" t="s">
        <v>115</v>
      </c>
      <c r="D7" s="86" t="s">
        <v>122</v>
      </c>
      <c r="E7" s="87">
        <v>25126230.5</v>
      </c>
      <c r="F7" s="87">
        <v>15213793</v>
      </c>
      <c r="G7" s="87">
        <f t="shared" si="0"/>
        <v>15213793</v>
      </c>
      <c r="H7" s="87">
        <v>9912437.5</v>
      </c>
      <c r="I7" s="87">
        <v>0</v>
      </c>
      <c r="J7" s="87">
        <v>0</v>
      </c>
      <c r="K7" s="87">
        <f t="shared" si="1"/>
        <v>9912437.5</v>
      </c>
      <c r="L7" s="88">
        <f t="shared" si="2"/>
        <v>25126230.5</v>
      </c>
      <c r="M7" s="88">
        <v>0</v>
      </c>
      <c r="N7" s="87">
        <v>0</v>
      </c>
      <c r="O7" s="87">
        <v>0</v>
      </c>
      <c r="P7" s="166">
        <f t="shared" si="3"/>
        <v>0</v>
      </c>
      <c r="Q7" s="88">
        <f t="shared" si="4"/>
        <v>25126230.5</v>
      </c>
      <c r="R7" s="88">
        <v>0</v>
      </c>
      <c r="S7" s="87">
        <v>0</v>
      </c>
      <c r="T7" s="87">
        <v>0</v>
      </c>
      <c r="U7" s="88"/>
      <c r="V7" s="88"/>
    </row>
    <row r="8" spans="2:22" ht="15">
      <c r="B8" s="84" t="s">
        <v>131</v>
      </c>
      <c r="C8" s="85" t="s">
        <v>115</v>
      </c>
      <c r="D8" s="86" t="s">
        <v>132</v>
      </c>
      <c r="E8" s="87">
        <v>0</v>
      </c>
      <c r="F8" s="87">
        <v>0</v>
      </c>
      <c r="G8" s="87">
        <f t="shared" si="0"/>
        <v>0</v>
      </c>
      <c r="H8" s="87">
        <v>0</v>
      </c>
      <c r="I8" s="87">
        <v>0</v>
      </c>
      <c r="J8" s="87">
        <v>0</v>
      </c>
      <c r="K8" s="87">
        <f t="shared" si="1"/>
        <v>0</v>
      </c>
      <c r="L8" s="88">
        <f t="shared" si="2"/>
        <v>0</v>
      </c>
      <c r="M8" s="88">
        <v>0</v>
      </c>
      <c r="N8" s="87">
        <v>0</v>
      </c>
      <c r="O8" s="88">
        <v>0</v>
      </c>
      <c r="P8" s="87">
        <f t="shared" si="3"/>
        <v>0</v>
      </c>
      <c r="Q8" s="88">
        <f t="shared" si="4"/>
        <v>0</v>
      </c>
      <c r="R8" s="88">
        <v>0</v>
      </c>
      <c r="S8" s="87">
        <v>0</v>
      </c>
      <c r="T8" s="88">
        <v>0</v>
      </c>
      <c r="U8" s="88"/>
      <c r="V8" s="88"/>
    </row>
    <row r="9" spans="2:22" ht="15">
      <c r="B9" s="84" t="s">
        <v>139</v>
      </c>
      <c r="C9" s="85" t="s">
        <v>115</v>
      </c>
      <c r="D9" s="86" t="s">
        <v>140</v>
      </c>
      <c r="E9" s="87">
        <v>379800</v>
      </c>
      <c r="F9" s="87">
        <v>379800</v>
      </c>
      <c r="G9" s="87">
        <f t="shared" si="0"/>
        <v>379800</v>
      </c>
      <c r="H9" s="87">
        <v>300000</v>
      </c>
      <c r="I9" s="87">
        <v>223122</v>
      </c>
      <c r="J9" s="87">
        <v>173676</v>
      </c>
      <c r="K9" s="87">
        <f t="shared" si="1"/>
        <v>696798</v>
      </c>
      <c r="L9" s="88">
        <f t="shared" si="2"/>
        <v>1076598</v>
      </c>
      <c r="M9" s="88" t="s">
        <v>554</v>
      </c>
      <c r="N9" s="88" t="s">
        <v>560</v>
      </c>
      <c r="O9" s="87" t="s">
        <v>564</v>
      </c>
      <c r="P9" s="166" t="e">
        <f t="shared" si="3"/>
        <v>#VALUE!</v>
      </c>
      <c r="Q9" s="88" t="e">
        <f t="shared" si="4"/>
        <v>#VALUE!</v>
      </c>
      <c r="R9" s="88" t="s">
        <v>554</v>
      </c>
      <c r="S9" s="88" t="s">
        <v>560</v>
      </c>
      <c r="T9" s="87" t="s">
        <v>564</v>
      </c>
      <c r="U9" s="88"/>
      <c r="V9" s="88"/>
    </row>
    <row r="10" spans="2:22" ht="15">
      <c r="B10" s="84" t="s">
        <v>141</v>
      </c>
      <c r="C10" s="85" t="s">
        <v>115</v>
      </c>
      <c r="D10" s="86" t="s">
        <v>142</v>
      </c>
      <c r="E10" s="87">
        <v>305499</v>
      </c>
      <c r="F10" s="87">
        <v>305499</v>
      </c>
      <c r="G10" s="87">
        <f t="shared" si="0"/>
        <v>305499</v>
      </c>
      <c r="H10" s="87">
        <v>0</v>
      </c>
      <c r="I10" s="87">
        <v>366686</v>
      </c>
      <c r="J10" s="87">
        <v>282542</v>
      </c>
      <c r="K10" s="87">
        <f t="shared" si="1"/>
        <v>649228</v>
      </c>
      <c r="L10" s="88">
        <f t="shared" si="2"/>
        <v>954727</v>
      </c>
      <c r="M10" s="88">
        <v>0</v>
      </c>
      <c r="N10" s="88" t="s">
        <v>561</v>
      </c>
      <c r="O10" s="87">
        <v>0</v>
      </c>
      <c r="P10" s="166" t="e">
        <f t="shared" si="3"/>
        <v>#VALUE!</v>
      </c>
      <c r="Q10" s="88" t="e">
        <f t="shared" si="4"/>
        <v>#VALUE!</v>
      </c>
      <c r="R10" s="88">
        <v>0</v>
      </c>
      <c r="S10" s="88" t="s">
        <v>561</v>
      </c>
      <c r="T10" s="87">
        <v>0</v>
      </c>
      <c r="U10" s="88"/>
      <c r="V10" s="88"/>
    </row>
    <row r="11" spans="2:22" ht="15">
      <c r="B11" s="84" t="s">
        <v>143</v>
      </c>
      <c r="C11" s="85" t="s">
        <v>115</v>
      </c>
      <c r="D11" s="86" t="s">
        <v>144</v>
      </c>
      <c r="E11" s="87">
        <v>7042168</v>
      </c>
      <c r="F11" s="87">
        <v>7042168</v>
      </c>
      <c r="G11" s="87">
        <f t="shared" si="0"/>
        <v>7042168</v>
      </c>
      <c r="H11" s="87">
        <v>0</v>
      </c>
      <c r="I11" s="87">
        <v>2481808</v>
      </c>
      <c r="J11" s="87">
        <v>0</v>
      </c>
      <c r="K11" s="87">
        <f t="shared" si="1"/>
        <v>2481808</v>
      </c>
      <c r="L11" s="88">
        <f t="shared" si="2"/>
        <v>9523976</v>
      </c>
      <c r="M11" s="88">
        <v>0</v>
      </c>
      <c r="N11" s="87">
        <v>0</v>
      </c>
      <c r="O11" s="87">
        <f>3600000+18397110</f>
        <v>21997110</v>
      </c>
      <c r="P11" s="166">
        <f t="shared" si="3"/>
        <v>21997110</v>
      </c>
      <c r="Q11" s="88">
        <f t="shared" si="4"/>
        <v>31521086</v>
      </c>
      <c r="R11" s="88">
        <v>0</v>
      </c>
      <c r="S11" s="87">
        <v>0</v>
      </c>
      <c r="T11" s="87">
        <f>3600000+18397110</f>
        <v>21997110</v>
      </c>
      <c r="U11" s="88"/>
      <c r="V11" s="88"/>
    </row>
    <row r="12" spans="2:22" ht="15">
      <c r="B12" s="84" t="s">
        <v>145</v>
      </c>
      <c r="C12" s="85" t="s">
        <v>115</v>
      </c>
      <c r="D12" s="86" t="s">
        <v>146</v>
      </c>
      <c r="E12" s="87">
        <v>1206418.58</v>
      </c>
      <c r="F12" s="87">
        <v>1206418.58</v>
      </c>
      <c r="G12" s="87">
        <f t="shared" si="0"/>
        <v>1206418.58</v>
      </c>
      <c r="H12" s="87">
        <v>78012.75</v>
      </c>
      <c r="I12" s="87">
        <v>393353.92</v>
      </c>
      <c r="J12" s="87">
        <v>398364.21</v>
      </c>
      <c r="K12" s="87">
        <f t="shared" si="1"/>
        <v>869730.88</v>
      </c>
      <c r="L12" s="88">
        <f t="shared" si="2"/>
        <v>2076149.46</v>
      </c>
      <c r="M12" s="88" t="s">
        <v>555</v>
      </c>
      <c r="N12" s="88" t="s">
        <v>556</v>
      </c>
      <c r="O12" s="87" t="s">
        <v>565</v>
      </c>
      <c r="P12" s="87" t="e">
        <f t="shared" si="3"/>
        <v>#VALUE!</v>
      </c>
      <c r="Q12" s="88" t="e">
        <f t="shared" si="4"/>
        <v>#VALUE!</v>
      </c>
      <c r="R12" s="88" t="s">
        <v>555</v>
      </c>
      <c r="S12" s="88" t="s">
        <v>556</v>
      </c>
      <c r="T12" s="87" t="s">
        <v>565</v>
      </c>
      <c r="U12" s="88"/>
      <c r="V12" s="88"/>
    </row>
    <row r="13" spans="2:22" ht="15">
      <c r="B13" s="84" t="s">
        <v>147</v>
      </c>
      <c r="C13" s="85" t="s">
        <v>115</v>
      </c>
      <c r="D13" s="86" t="s">
        <v>148</v>
      </c>
      <c r="E13" s="87">
        <v>0</v>
      </c>
      <c r="F13" s="87">
        <v>0</v>
      </c>
      <c r="G13" s="87">
        <f t="shared" si="0"/>
        <v>0</v>
      </c>
      <c r="H13" s="87">
        <v>0</v>
      </c>
      <c r="I13" s="87">
        <v>0</v>
      </c>
      <c r="J13" s="87">
        <v>0</v>
      </c>
      <c r="K13" s="87">
        <f t="shared" si="1"/>
        <v>0</v>
      </c>
      <c r="L13" s="88">
        <f t="shared" si="2"/>
        <v>0</v>
      </c>
      <c r="M13" s="88">
        <v>0</v>
      </c>
      <c r="N13" s="87">
        <v>0</v>
      </c>
      <c r="O13" s="87">
        <v>0</v>
      </c>
      <c r="P13" s="87">
        <f t="shared" si="3"/>
        <v>0</v>
      </c>
      <c r="Q13" s="88">
        <f t="shared" si="4"/>
        <v>0</v>
      </c>
      <c r="R13" s="88">
        <v>0</v>
      </c>
      <c r="S13" s="87">
        <v>0</v>
      </c>
      <c r="T13" s="87">
        <v>0</v>
      </c>
      <c r="U13" s="88"/>
      <c r="V13" s="88"/>
    </row>
    <row r="14" spans="2:22" ht="15">
      <c r="B14" s="84" t="s">
        <v>161</v>
      </c>
      <c r="C14" s="85" t="s">
        <v>115</v>
      </c>
      <c r="D14" s="86" t="s">
        <v>163</v>
      </c>
      <c r="E14" s="87">
        <v>492836</v>
      </c>
      <c r="F14" s="87">
        <v>492836</v>
      </c>
      <c r="G14" s="87">
        <f t="shared" si="0"/>
        <v>492836</v>
      </c>
      <c r="H14" s="87">
        <v>0</v>
      </c>
      <c r="I14" s="87">
        <v>0</v>
      </c>
      <c r="J14" s="87">
        <v>0</v>
      </c>
      <c r="K14" s="87">
        <f t="shared" si="1"/>
        <v>0</v>
      </c>
      <c r="L14" s="88">
        <f t="shared" si="2"/>
        <v>492836</v>
      </c>
      <c r="M14" s="88">
        <v>0</v>
      </c>
      <c r="N14" s="87">
        <v>0</v>
      </c>
      <c r="O14" s="88" t="s">
        <v>566</v>
      </c>
      <c r="P14" s="166" t="e">
        <f t="shared" si="3"/>
        <v>#VALUE!</v>
      </c>
      <c r="Q14" s="88" t="e">
        <f t="shared" si="4"/>
        <v>#VALUE!</v>
      </c>
      <c r="R14" s="88">
        <v>0</v>
      </c>
      <c r="S14" s="87">
        <v>0</v>
      </c>
      <c r="T14" s="88" t="s">
        <v>566</v>
      </c>
      <c r="U14" s="88"/>
      <c r="V14" s="88"/>
    </row>
    <row r="15" spans="2:22" ht="15.75" thickBot="1">
      <c r="B15" s="89" t="s">
        <v>166</v>
      </c>
      <c r="C15" s="90" t="s">
        <v>115</v>
      </c>
      <c r="D15" s="91" t="s">
        <v>167</v>
      </c>
      <c r="E15" s="92">
        <v>0</v>
      </c>
      <c r="F15" s="92">
        <v>0</v>
      </c>
      <c r="G15" s="92">
        <f t="shared" si="0"/>
        <v>0</v>
      </c>
      <c r="H15" s="92">
        <v>0</v>
      </c>
      <c r="I15" s="92">
        <v>0</v>
      </c>
      <c r="J15" s="92">
        <v>0</v>
      </c>
      <c r="K15" s="92">
        <f t="shared" si="1"/>
        <v>0</v>
      </c>
      <c r="L15" s="93">
        <f t="shared" si="2"/>
        <v>0</v>
      </c>
      <c r="M15" s="93">
        <v>0</v>
      </c>
      <c r="N15" s="92">
        <v>0</v>
      </c>
      <c r="O15" s="92" t="s">
        <v>567</v>
      </c>
      <c r="P15" s="166" t="e">
        <f>+M15+N15+O15</f>
        <v>#VALUE!</v>
      </c>
      <c r="Q15" s="88" t="e">
        <f t="shared" si="4"/>
        <v>#VALUE!</v>
      </c>
      <c r="R15" s="93">
        <v>0</v>
      </c>
      <c r="S15" s="92">
        <v>0</v>
      </c>
      <c r="T15" s="92" t="s">
        <v>567</v>
      </c>
      <c r="U15" s="174"/>
      <c r="V15" s="173"/>
    </row>
    <row r="16" spans="2:22" ht="25.5" customHeight="1" thickBot="1">
      <c r="B16" s="217" t="s">
        <v>172</v>
      </c>
      <c r="C16" s="218"/>
      <c r="D16" s="218"/>
      <c r="E16" s="94">
        <f aca="true" t="shared" si="5" ref="E16:K16">SUM(E4:E15)</f>
        <v>167132873.08</v>
      </c>
      <c r="F16" s="94">
        <f t="shared" si="5"/>
        <v>38380980.58</v>
      </c>
      <c r="G16" s="94">
        <f t="shared" si="5"/>
        <v>38380980.58</v>
      </c>
      <c r="H16" s="94">
        <f t="shared" si="5"/>
        <v>23851779.25</v>
      </c>
      <c r="I16" s="94">
        <f t="shared" si="5"/>
        <v>20042071.92</v>
      </c>
      <c r="J16" s="94">
        <f t="shared" si="5"/>
        <v>17684408.21</v>
      </c>
      <c r="K16" s="94">
        <f t="shared" si="5"/>
        <v>61578259.38</v>
      </c>
      <c r="L16" s="95">
        <f t="shared" si="2"/>
        <v>99959239.96000001</v>
      </c>
      <c r="M16" s="95" t="e">
        <f>SUM(M4+M5+M6+M7+M8+M9+M10+M11+M12+M13+M14+M15)</f>
        <v>#VALUE!</v>
      </c>
      <c r="N16" s="95" t="e">
        <f>SUM(N4+N5+N6+N7+N8+N9+N10+N11+N12+N13+N14+N15)</f>
        <v>#VALUE!</v>
      </c>
      <c r="O16" s="94" t="e">
        <f>+O4+O5+O6+O7+O8+O9+O10+O11+O12+O13+O14+O15</f>
        <v>#VALUE!</v>
      </c>
      <c r="P16" s="94" t="e">
        <f>+P4+P5+P6+P7+P8+P9+P10+P11+P12+P13+P14+P15</f>
        <v>#VALUE!</v>
      </c>
      <c r="Q16" s="95" t="e">
        <f aca="true" t="shared" si="6" ref="Q16">+L16+P16</f>
        <v>#VALUE!</v>
      </c>
      <c r="R16" s="95" t="e">
        <f>SUM(R4+R5+R6+R7+R8+R9+R10+R11+R12+R13+R14+R15)</f>
        <v>#VALUE!</v>
      </c>
      <c r="S16" s="95" t="e">
        <f>SUM(S4+S5+S6+S7+S8+S9+S10+S11+S12+S13+S14+S15)</f>
        <v>#VALUE!</v>
      </c>
      <c r="T16" s="94" t="e">
        <f>+T4+T5+T6+T7+T8+T9+T10+T11+T12+T13+T14+T15</f>
        <v>#VALUE!</v>
      </c>
      <c r="U16" s="175">
        <f>+U4+U5+U6+U7+U8+U9+U10+U11+U12+U13+U14+U15</f>
        <v>0</v>
      </c>
      <c r="V16" s="176" t="e">
        <f>+Q16+U16</f>
        <v>#VALUE!</v>
      </c>
    </row>
    <row r="17" ht="13.5" customHeight="1">
      <c r="K17" s="78" t="s">
        <v>517</v>
      </c>
    </row>
    <row r="18" spans="10:21" ht="15">
      <c r="J18" s="78" t="s">
        <v>517</v>
      </c>
      <c r="K18" s="77"/>
      <c r="N18" s="27" t="s">
        <v>517</v>
      </c>
      <c r="O18" s="27"/>
      <c r="P18" s="78" t="e">
        <f>+M16+N16+O16</f>
        <v>#VALUE!</v>
      </c>
      <c r="S18" s="27" t="s">
        <v>517</v>
      </c>
      <c r="T18" s="27"/>
      <c r="U18" s="171" t="e">
        <f>+R16+S16+T16</f>
        <v>#VALUE!</v>
      </c>
    </row>
    <row r="19" spans="13:18" ht="15">
      <c r="M19" s="27" t="s">
        <v>517</v>
      </c>
      <c r="R19" s="27" t="s">
        <v>517</v>
      </c>
    </row>
  </sheetData>
  <mergeCells count="5">
    <mergeCell ref="B16:D16"/>
    <mergeCell ref="B2:G2"/>
    <mergeCell ref="H2:L2"/>
    <mergeCell ref="M2:Q2"/>
    <mergeCell ref="R2:V2"/>
  </mergeCells>
  <printOptions/>
  <pageMargins left="0.78740157480315" right="0.78740157480315" top="0.78740157480315" bottom="0.78740157480315" header="0.78740157480315" footer="0.78740157480315"/>
  <pageSetup horizontalDpi="600" verticalDpi="600" orientation="landscape" paperSize="5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19"/>
  <sheetViews>
    <sheetView tabSelected="1" workbookViewId="0" topLeftCell="A1">
      <pane xSplit="4" topLeftCell="J1" activePane="topRight" state="frozen"/>
      <selection pane="topRight" activeCell="P5" sqref="P5:P15"/>
    </sheetView>
  </sheetViews>
  <sheetFormatPr defaultColWidth="11.421875" defaultRowHeight="15"/>
  <cols>
    <col min="1" max="1" width="5.421875" style="177" customWidth="1"/>
    <col min="2" max="2" width="15.00390625" style="177" customWidth="1"/>
    <col min="3" max="3" width="9.7109375" style="177" customWidth="1"/>
    <col min="4" max="4" width="41.00390625" style="177" customWidth="1"/>
    <col min="5" max="6" width="18.8515625" style="177" customWidth="1"/>
    <col min="7" max="7" width="14.140625" style="177" bestFit="1" customWidth="1"/>
    <col min="8" max="8" width="13.140625" style="177" customWidth="1"/>
    <col min="9" max="9" width="12.57421875" style="177" customWidth="1"/>
    <col min="10" max="10" width="13.8515625" style="177" bestFit="1" customWidth="1"/>
    <col min="11" max="11" width="15.8515625" style="177" bestFit="1" customWidth="1"/>
    <col min="12" max="12" width="11.140625" style="177" customWidth="1"/>
    <col min="13" max="13" width="15.00390625" style="177" customWidth="1"/>
    <col min="14" max="14" width="14.8515625" style="177" customWidth="1"/>
    <col min="15" max="15" width="14.28125" style="177" customWidth="1"/>
    <col min="16" max="16" width="14.8515625" style="177" bestFit="1" customWidth="1"/>
    <col min="17" max="17" width="12.421875" style="177" customWidth="1"/>
    <col min="18" max="18" width="15.00390625" style="177" customWidth="1"/>
    <col min="19" max="19" width="14.8515625" style="177" customWidth="1"/>
    <col min="20" max="20" width="14.140625" style="177" customWidth="1"/>
    <col min="21" max="21" width="14.8515625" style="177" bestFit="1" customWidth="1"/>
    <col min="22" max="22" width="13.421875" style="177" customWidth="1"/>
    <col min="23" max="16384" width="11.421875" style="177" customWidth="1"/>
  </cols>
  <sheetData>
    <row r="1" ht="15.75" thickBot="1"/>
    <row r="2" spans="2:22" ht="21" customHeight="1" thickBot="1">
      <c r="B2" s="297" t="s">
        <v>519</v>
      </c>
      <c r="C2" s="298"/>
      <c r="D2" s="298"/>
      <c r="E2" s="298"/>
      <c r="F2" s="298"/>
      <c r="G2" s="299"/>
      <c r="H2" s="300" t="s">
        <v>518</v>
      </c>
      <c r="I2" s="301"/>
      <c r="J2" s="301"/>
      <c r="K2" s="301"/>
      <c r="L2" s="302"/>
      <c r="M2" s="300" t="s">
        <v>546</v>
      </c>
      <c r="N2" s="301"/>
      <c r="O2" s="301"/>
      <c r="P2" s="301"/>
      <c r="Q2" s="302"/>
      <c r="R2" s="303" t="s">
        <v>575</v>
      </c>
      <c r="S2" s="304"/>
      <c r="T2" s="304"/>
      <c r="U2" s="304"/>
      <c r="V2" s="305"/>
    </row>
    <row r="3" spans="2:22" ht="42.75" customHeight="1" thickBot="1">
      <c r="B3" s="178" t="s">
        <v>174</v>
      </c>
      <c r="C3" s="179" t="s">
        <v>173</v>
      </c>
      <c r="D3" s="179" t="s">
        <v>175</v>
      </c>
      <c r="E3" s="179" t="s">
        <v>176</v>
      </c>
      <c r="F3" s="180" t="s">
        <v>177</v>
      </c>
      <c r="G3" s="180" t="s">
        <v>511</v>
      </c>
      <c r="H3" s="180" t="s">
        <v>512</v>
      </c>
      <c r="I3" s="180" t="s">
        <v>513</v>
      </c>
      <c r="J3" s="180" t="s">
        <v>514</v>
      </c>
      <c r="K3" s="180" t="s">
        <v>516</v>
      </c>
      <c r="L3" s="180" t="s">
        <v>515</v>
      </c>
      <c r="M3" s="180" t="s">
        <v>547</v>
      </c>
      <c r="N3" s="180" t="s">
        <v>548</v>
      </c>
      <c r="O3" s="180" t="s">
        <v>549</v>
      </c>
      <c r="P3" s="180" t="s">
        <v>550</v>
      </c>
      <c r="Q3" s="180" t="s">
        <v>515</v>
      </c>
      <c r="R3" s="199" t="s">
        <v>572</v>
      </c>
      <c r="S3" s="200" t="s">
        <v>573</v>
      </c>
      <c r="T3" s="200" t="s">
        <v>574</v>
      </c>
      <c r="U3" s="199" t="s">
        <v>576</v>
      </c>
      <c r="V3" s="201" t="s">
        <v>515</v>
      </c>
    </row>
    <row r="4" spans="2:22" ht="15">
      <c r="B4" s="181" t="s">
        <v>78</v>
      </c>
      <c r="C4" s="182" t="s">
        <v>39</v>
      </c>
      <c r="D4" s="183" t="s">
        <v>80</v>
      </c>
      <c r="E4" s="192">
        <v>779921</v>
      </c>
      <c r="F4" s="192">
        <v>779921</v>
      </c>
      <c r="G4" s="192">
        <f aca="true" t="shared" si="0" ref="G4:G15">+F4</f>
        <v>779921</v>
      </c>
      <c r="H4" s="192">
        <v>340473</v>
      </c>
      <c r="I4" s="192">
        <v>352365</v>
      </c>
      <c r="J4" s="192">
        <v>352158</v>
      </c>
      <c r="K4" s="192">
        <f>+H4+I4+J4</f>
        <v>1044996</v>
      </c>
      <c r="L4" s="191">
        <f>+G4+K4</f>
        <v>1824917</v>
      </c>
      <c r="M4" s="191">
        <v>341955</v>
      </c>
      <c r="N4" s="191">
        <v>368301</v>
      </c>
      <c r="O4" s="192">
        <v>215410</v>
      </c>
      <c r="P4" s="192">
        <f>+M4+N4+O4</f>
        <v>925666</v>
      </c>
      <c r="Q4" s="191">
        <f>+L4+P4</f>
        <v>2750583</v>
      </c>
      <c r="R4" s="202">
        <v>202033</v>
      </c>
      <c r="S4" s="203">
        <v>251449</v>
      </c>
      <c r="T4" s="203">
        <v>123472</v>
      </c>
      <c r="U4" s="203">
        <f>+R4+S4+T4</f>
        <v>576954</v>
      </c>
      <c r="V4" s="203">
        <f>+U4+Q4</f>
        <v>3327537</v>
      </c>
    </row>
    <row r="5" spans="2:22" ht="15">
      <c r="B5" s="184" t="s">
        <v>84</v>
      </c>
      <c r="C5" s="185" t="s">
        <v>39</v>
      </c>
      <c r="D5" s="186" t="s">
        <v>85</v>
      </c>
      <c r="E5" s="194">
        <v>123400000</v>
      </c>
      <c r="F5" s="194">
        <v>12200000</v>
      </c>
      <c r="G5" s="194">
        <f t="shared" si="0"/>
        <v>12200000</v>
      </c>
      <c r="H5" s="194">
        <v>13000000</v>
      </c>
      <c r="I5" s="194">
        <v>15600000</v>
      </c>
      <c r="J5" s="194">
        <v>16000000</v>
      </c>
      <c r="K5" s="194">
        <f aca="true" t="shared" si="1" ref="K5:K15">+H5+I5+J5</f>
        <v>44600000</v>
      </c>
      <c r="L5" s="193">
        <f aca="true" t="shared" si="2" ref="L5:L16">+G5+K5</f>
        <v>56800000</v>
      </c>
      <c r="M5" s="193">
        <v>13400000</v>
      </c>
      <c r="N5" s="193">
        <v>13000000</v>
      </c>
      <c r="O5" s="194">
        <v>13000000</v>
      </c>
      <c r="P5" s="194">
        <f>+M5+N5+O5</f>
        <v>39400000</v>
      </c>
      <c r="Q5" s="193">
        <f>+L5+P5</f>
        <v>96200000</v>
      </c>
      <c r="R5" s="204">
        <v>13000000</v>
      </c>
      <c r="S5" s="205">
        <v>15200000</v>
      </c>
      <c r="T5" s="205">
        <v>16799501</v>
      </c>
      <c r="U5" s="205">
        <f aca="true" t="shared" si="3" ref="U5:U15">+R5+S5+T5</f>
        <v>44999501</v>
      </c>
      <c r="V5" s="205">
        <f aca="true" t="shared" si="4" ref="V5:V15">+U5+Q5</f>
        <v>141199501</v>
      </c>
    </row>
    <row r="6" spans="2:22" ht="15">
      <c r="B6" s="184" t="s">
        <v>117</v>
      </c>
      <c r="C6" s="185" t="s">
        <v>115</v>
      </c>
      <c r="D6" s="186" t="s">
        <v>118</v>
      </c>
      <c r="E6" s="194">
        <v>8400000</v>
      </c>
      <c r="F6" s="194">
        <v>760545</v>
      </c>
      <c r="G6" s="194">
        <f t="shared" si="0"/>
        <v>760545</v>
      </c>
      <c r="H6" s="194">
        <v>220856</v>
      </c>
      <c r="I6" s="194">
        <v>624737</v>
      </c>
      <c r="J6" s="194">
        <v>477668</v>
      </c>
      <c r="K6" s="194">
        <f t="shared" si="1"/>
        <v>1323261</v>
      </c>
      <c r="L6" s="193">
        <f t="shared" si="2"/>
        <v>2083806</v>
      </c>
      <c r="M6" s="193">
        <v>116207</v>
      </c>
      <c r="N6" s="193">
        <v>650375</v>
      </c>
      <c r="O6" s="194">
        <v>251804</v>
      </c>
      <c r="P6" s="194">
        <f aca="true" t="shared" si="5" ref="P6:P14">+M6+N6+O6</f>
        <v>1018386</v>
      </c>
      <c r="Q6" s="193">
        <f aca="true" t="shared" si="6" ref="Q6:Q16">+L6+P6</f>
        <v>3102192</v>
      </c>
      <c r="R6" s="204">
        <v>552210</v>
      </c>
      <c r="S6" s="205">
        <v>532478</v>
      </c>
      <c r="T6" s="205">
        <v>574044</v>
      </c>
      <c r="U6" s="205">
        <f t="shared" si="3"/>
        <v>1658732</v>
      </c>
      <c r="V6" s="205">
        <f t="shared" si="4"/>
        <v>4760924</v>
      </c>
    </row>
    <row r="7" spans="2:22" ht="15">
      <c r="B7" s="184" t="s">
        <v>121</v>
      </c>
      <c r="C7" s="185" t="s">
        <v>115</v>
      </c>
      <c r="D7" s="186" t="s">
        <v>122</v>
      </c>
      <c r="E7" s="194">
        <v>25126230.5</v>
      </c>
      <c r="F7" s="194">
        <v>15213793</v>
      </c>
      <c r="G7" s="194">
        <f t="shared" si="0"/>
        <v>15213793</v>
      </c>
      <c r="H7" s="194">
        <v>9912437.5</v>
      </c>
      <c r="I7" s="194">
        <v>0</v>
      </c>
      <c r="J7" s="194">
        <v>0</v>
      </c>
      <c r="K7" s="194">
        <f t="shared" si="1"/>
        <v>9912437.5</v>
      </c>
      <c r="L7" s="193">
        <f t="shared" si="2"/>
        <v>25126230.5</v>
      </c>
      <c r="M7" s="193">
        <v>0</v>
      </c>
      <c r="N7" s="194">
        <v>0</v>
      </c>
      <c r="O7" s="194">
        <v>0</v>
      </c>
      <c r="P7" s="194">
        <f t="shared" si="5"/>
        <v>0</v>
      </c>
      <c r="Q7" s="193">
        <f t="shared" si="6"/>
        <v>25126230.5</v>
      </c>
      <c r="R7" s="204">
        <v>0</v>
      </c>
      <c r="S7" s="205">
        <v>0</v>
      </c>
      <c r="T7" s="205">
        <v>0</v>
      </c>
      <c r="U7" s="205">
        <f t="shared" si="3"/>
        <v>0</v>
      </c>
      <c r="V7" s="205">
        <f t="shared" si="4"/>
        <v>25126230.5</v>
      </c>
    </row>
    <row r="8" spans="2:22" ht="15">
      <c r="B8" s="184" t="s">
        <v>131</v>
      </c>
      <c r="C8" s="185" t="s">
        <v>115</v>
      </c>
      <c r="D8" s="186" t="s">
        <v>132</v>
      </c>
      <c r="E8" s="194">
        <v>0</v>
      </c>
      <c r="F8" s="194">
        <v>0</v>
      </c>
      <c r="G8" s="194">
        <f t="shared" si="0"/>
        <v>0</v>
      </c>
      <c r="H8" s="194">
        <v>0</v>
      </c>
      <c r="I8" s="194">
        <v>0</v>
      </c>
      <c r="J8" s="194">
        <v>0</v>
      </c>
      <c r="K8" s="194">
        <f t="shared" si="1"/>
        <v>0</v>
      </c>
      <c r="L8" s="193">
        <f t="shared" si="2"/>
        <v>0</v>
      </c>
      <c r="M8" s="193">
        <v>0</v>
      </c>
      <c r="N8" s="194">
        <v>0</v>
      </c>
      <c r="O8" s="193">
        <v>0</v>
      </c>
      <c r="P8" s="194">
        <f t="shared" si="5"/>
        <v>0</v>
      </c>
      <c r="Q8" s="193">
        <f t="shared" si="6"/>
        <v>0</v>
      </c>
      <c r="R8" s="204">
        <v>0</v>
      </c>
      <c r="S8" s="205">
        <v>0</v>
      </c>
      <c r="T8" s="205">
        <v>0</v>
      </c>
      <c r="U8" s="205">
        <f t="shared" si="3"/>
        <v>0</v>
      </c>
      <c r="V8" s="205">
        <f t="shared" si="4"/>
        <v>0</v>
      </c>
    </row>
    <row r="9" spans="2:22" ht="15">
      <c r="B9" s="184" t="s">
        <v>139</v>
      </c>
      <c r="C9" s="185" t="s">
        <v>115</v>
      </c>
      <c r="D9" s="186" t="s">
        <v>140</v>
      </c>
      <c r="E9" s="194">
        <v>379800</v>
      </c>
      <c r="F9" s="194">
        <v>379800</v>
      </c>
      <c r="G9" s="194">
        <f t="shared" si="0"/>
        <v>379800</v>
      </c>
      <c r="H9" s="194">
        <v>300000</v>
      </c>
      <c r="I9" s="194">
        <v>223122</v>
      </c>
      <c r="J9" s="194">
        <v>173676</v>
      </c>
      <c r="K9" s="194">
        <f t="shared" si="1"/>
        <v>696798</v>
      </c>
      <c r="L9" s="193">
        <f t="shared" si="2"/>
        <v>1076598</v>
      </c>
      <c r="M9" s="193">
        <v>291366</v>
      </c>
      <c r="N9" s="193">
        <v>422820</v>
      </c>
      <c r="O9" s="194">
        <v>100000</v>
      </c>
      <c r="P9" s="194">
        <f t="shared" si="5"/>
        <v>814186</v>
      </c>
      <c r="Q9" s="193">
        <f t="shared" si="6"/>
        <v>1890784</v>
      </c>
      <c r="R9" s="204">
        <v>20679</v>
      </c>
      <c r="S9" s="205">
        <v>0</v>
      </c>
      <c r="T9" s="205">
        <v>1773438</v>
      </c>
      <c r="U9" s="205">
        <f t="shared" si="3"/>
        <v>1794117</v>
      </c>
      <c r="V9" s="205">
        <f t="shared" si="4"/>
        <v>3684901</v>
      </c>
    </row>
    <row r="10" spans="2:22" ht="15">
      <c r="B10" s="184" t="s">
        <v>141</v>
      </c>
      <c r="C10" s="185" t="s">
        <v>115</v>
      </c>
      <c r="D10" s="186" t="s">
        <v>142</v>
      </c>
      <c r="E10" s="194">
        <v>305499</v>
      </c>
      <c r="F10" s="194">
        <v>305499</v>
      </c>
      <c r="G10" s="194">
        <f t="shared" si="0"/>
        <v>305499</v>
      </c>
      <c r="H10" s="194">
        <v>0</v>
      </c>
      <c r="I10" s="194">
        <v>366686</v>
      </c>
      <c r="J10" s="194">
        <v>282542</v>
      </c>
      <c r="K10" s="194">
        <f t="shared" si="1"/>
        <v>649228</v>
      </c>
      <c r="L10" s="193">
        <f t="shared" si="2"/>
        <v>954727</v>
      </c>
      <c r="M10" s="193">
        <v>0</v>
      </c>
      <c r="N10" s="193">
        <v>332982</v>
      </c>
      <c r="O10" s="194">
        <v>0</v>
      </c>
      <c r="P10" s="194">
        <f t="shared" si="5"/>
        <v>332982</v>
      </c>
      <c r="Q10" s="193">
        <f t="shared" si="6"/>
        <v>1287709</v>
      </c>
      <c r="R10" s="204">
        <v>0</v>
      </c>
      <c r="S10" s="205">
        <v>756970</v>
      </c>
      <c r="T10" s="205">
        <v>276245</v>
      </c>
      <c r="U10" s="205">
        <f t="shared" si="3"/>
        <v>1033215</v>
      </c>
      <c r="V10" s="205">
        <f t="shared" si="4"/>
        <v>2320924</v>
      </c>
    </row>
    <row r="11" spans="2:22" ht="15">
      <c r="B11" s="184" t="s">
        <v>143</v>
      </c>
      <c r="C11" s="185" t="s">
        <v>115</v>
      </c>
      <c r="D11" s="186" t="s">
        <v>144</v>
      </c>
      <c r="E11" s="194">
        <v>7042168</v>
      </c>
      <c r="F11" s="194">
        <v>7042168</v>
      </c>
      <c r="G11" s="194">
        <f t="shared" si="0"/>
        <v>7042168</v>
      </c>
      <c r="H11" s="194">
        <v>0</v>
      </c>
      <c r="I11" s="194">
        <v>2481808</v>
      </c>
      <c r="J11" s="194">
        <v>0</v>
      </c>
      <c r="K11" s="194">
        <f t="shared" si="1"/>
        <v>2481808</v>
      </c>
      <c r="L11" s="193">
        <f t="shared" si="2"/>
        <v>9523976</v>
      </c>
      <c r="M11" s="193">
        <v>0</v>
      </c>
      <c r="N11" s="194">
        <v>0</v>
      </c>
      <c r="O11" s="194">
        <f>3600000+18397110</f>
        <v>21997110</v>
      </c>
      <c r="P11" s="194">
        <f t="shared" si="5"/>
        <v>21997110</v>
      </c>
      <c r="Q11" s="193">
        <f t="shared" si="6"/>
        <v>31521086</v>
      </c>
      <c r="R11" s="204">
        <v>421450</v>
      </c>
      <c r="S11" s="205">
        <v>4020040</v>
      </c>
      <c r="T11" s="205">
        <v>4571520</v>
      </c>
      <c r="U11" s="205">
        <f t="shared" si="3"/>
        <v>9013010</v>
      </c>
      <c r="V11" s="205">
        <f t="shared" si="4"/>
        <v>40534096</v>
      </c>
    </row>
    <row r="12" spans="2:22" ht="15">
      <c r="B12" s="184" t="s">
        <v>145</v>
      </c>
      <c r="C12" s="185" t="s">
        <v>115</v>
      </c>
      <c r="D12" s="186" t="s">
        <v>146</v>
      </c>
      <c r="E12" s="194">
        <v>1206418.58</v>
      </c>
      <c r="F12" s="194">
        <v>1206418.58</v>
      </c>
      <c r="G12" s="194">
        <f t="shared" si="0"/>
        <v>1206418.58</v>
      </c>
      <c r="H12" s="194">
        <v>78012.75</v>
      </c>
      <c r="I12" s="194">
        <v>393353.92</v>
      </c>
      <c r="J12" s="194">
        <v>398364.21</v>
      </c>
      <c r="K12" s="194">
        <f t="shared" si="1"/>
        <v>869730.88</v>
      </c>
      <c r="L12" s="193">
        <f t="shared" si="2"/>
        <v>2076149.46</v>
      </c>
      <c r="M12" s="193">
        <v>417854.49</v>
      </c>
      <c r="N12" s="193">
        <v>393545.94</v>
      </c>
      <c r="O12" s="194">
        <v>391163.13</v>
      </c>
      <c r="P12" s="194">
        <f t="shared" si="5"/>
        <v>1202563.56</v>
      </c>
      <c r="Q12" s="193">
        <f t="shared" si="6"/>
        <v>3278713.02</v>
      </c>
      <c r="R12" s="204">
        <v>33657.66</v>
      </c>
      <c r="S12" s="205">
        <v>390570.51</v>
      </c>
      <c r="T12" s="205">
        <v>393237.3</v>
      </c>
      <c r="U12" s="205">
        <f t="shared" si="3"/>
        <v>817465.47</v>
      </c>
      <c r="V12" s="205">
        <f t="shared" si="4"/>
        <v>4096178.49</v>
      </c>
    </row>
    <row r="13" spans="2:22" ht="15">
      <c r="B13" s="184" t="s">
        <v>147</v>
      </c>
      <c r="C13" s="185" t="s">
        <v>115</v>
      </c>
      <c r="D13" s="186" t="s">
        <v>148</v>
      </c>
      <c r="E13" s="194">
        <v>0</v>
      </c>
      <c r="F13" s="194">
        <v>0</v>
      </c>
      <c r="G13" s="194">
        <f t="shared" si="0"/>
        <v>0</v>
      </c>
      <c r="H13" s="194">
        <v>0</v>
      </c>
      <c r="I13" s="194">
        <v>0</v>
      </c>
      <c r="J13" s="194">
        <v>0</v>
      </c>
      <c r="K13" s="194">
        <f t="shared" si="1"/>
        <v>0</v>
      </c>
      <c r="L13" s="193">
        <f t="shared" si="2"/>
        <v>0</v>
      </c>
      <c r="M13" s="193">
        <v>0</v>
      </c>
      <c r="N13" s="194">
        <v>0</v>
      </c>
      <c r="O13" s="194">
        <v>0</v>
      </c>
      <c r="P13" s="194">
        <f t="shared" si="5"/>
        <v>0</v>
      </c>
      <c r="Q13" s="193">
        <f t="shared" si="6"/>
        <v>0</v>
      </c>
      <c r="R13" s="204">
        <v>0</v>
      </c>
      <c r="S13" s="205">
        <v>0</v>
      </c>
      <c r="T13" s="205">
        <v>0</v>
      </c>
      <c r="U13" s="205">
        <f t="shared" si="3"/>
        <v>0</v>
      </c>
      <c r="V13" s="205">
        <f t="shared" si="4"/>
        <v>0</v>
      </c>
    </row>
    <row r="14" spans="2:22" ht="15">
      <c r="B14" s="184" t="s">
        <v>161</v>
      </c>
      <c r="C14" s="185" t="s">
        <v>115</v>
      </c>
      <c r="D14" s="186" t="s">
        <v>163</v>
      </c>
      <c r="E14" s="194">
        <v>492836</v>
      </c>
      <c r="F14" s="194">
        <v>492836</v>
      </c>
      <c r="G14" s="194">
        <f t="shared" si="0"/>
        <v>492836</v>
      </c>
      <c r="H14" s="194">
        <v>0</v>
      </c>
      <c r="I14" s="194">
        <v>0</v>
      </c>
      <c r="J14" s="194">
        <v>0</v>
      </c>
      <c r="K14" s="194">
        <f t="shared" si="1"/>
        <v>0</v>
      </c>
      <c r="L14" s="193">
        <f t="shared" si="2"/>
        <v>492836</v>
      </c>
      <c r="M14" s="193">
        <v>0</v>
      </c>
      <c r="N14" s="194">
        <v>0</v>
      </c>
      <c r="O14" s="193">
        <v>208402</v>
      </c>
      <c r="P14" s="194">
        <f t="shared" si="5"/>
        <v>208402</v>
      </c>
      <c r="Q14" s="193">
        <f t="shared" si="6"/>
        <v>701238</v>
      </c>
      <c r="R14" s="204">
        <v>734285</v>
      </c>
      <c r="S14" s="205">
        <v>248544</v>
      </c>
      <c r="T14" s="205">
        <v>0</v>
      </c>
      <c r="U14" s="205">
        <f t="shared" si="3"/>
        <v>982829</v>
      </c>
      <c r="V14" s="205">
        <f t="shared" si="4"/>
        <v>1684067</v>
      </c>
    </row>
    <row r="15" spans="2:22" ht="15.75" thickBot="1">
      <c r="B15" s="187" t="s">
        <v>166</v>
      </c>
      <c r="C15" s="188" t="s">
        <v>115</v>
      </c>
      <c r="D15" s="189" t="s">
        <v>167</v>
      </c>
      <c r="E15" s="196">
        <v>0</v>
      </c>
      <c r="F15" s="196">
        <v>0</v>
      </c>
      <c r="G15" s="196">
        <f t="shared" si="0"/>
        <v>0</v>
      </c>
      <c r="H15" s="196">
        <v>0</v>
      </c>
      <c r="I15" s="196">
        <v>0</v>
      </c>
      <c r="J15" s="196">
        <v>0</v>
      </c>
      <c r="K15" s="196">
        <f t="shared" si="1"/>
        <v>0</v>
      </c>
      <c r="L15" s="195">
        <f t="shared" si="2"/>
        <v>0</v>
      </c>
      <c r="M15" s="195">
        <v>0</v>
      </c>
      <c r="N15" s="196">
        <v>0</v>
      </c>
      <c r="O15" s="196">
        <v>1305200</v>
      </c>
      <c r="P15" s="194">
        <f>+M15+N15+O15</f>
        <v>1305200</v>
      </c>
      <c r="Q15" s="193">
        <f t="shared" si="6"/>
        <v>1305200</v>
      </c>
      <c r="R15" s="206">
        <v>0</v>
      </c>
      <c r="S15" s="207">
        <v>0</v>
      </c>
      <c r="T15" s="207">
        <v>14684805</v>
      </c>
      <c r="U15" s="207">
        <f t="shared" si="3"/>
        <v>14684805</v>
      </c>
      <c r="V15" s="207">
        <f t="shared" si="4"/>
        <v>15990005</v>
      </c>
    </row>
    <row r="16" spans="2:22" s="27" customFormat="1" ht="25.5" customHeight="1" thickBot="1">
      <c r="B16" s="306" t="s">
        <v>172</v>
      </c>
      <c r="C16" s="307"/>
      <c r="D16" s="307"/>
      <c r="E16" s="197">
        <f aca="true" t="shared" si="7" ref="E16:K16">SUM(E4:E15)</f>
        <v>167132873.08</v>
      </c>
      <c r="F16" s="197">
        <f t="shared" si="7"/>
        <v>38380980.58</v>
      </c>
      <c r="G16" s="197">
        <f t="shared" si="7"/>
        <v>38380980.58</v>
      </c>
      <c r="H16" s="197">
        <f t="shared" si="7"/>
        <v>23851779.25</v>
      </c>
      <c r="I16" s="197">
        <f t="shared" si="7"/>
        <v>20042071.92</v>
      </c>
      <c r="J16" s="197">
        <f t="shared" si="7"/>
        <v>17684408.21</v>
      </c>
      <c r="K16" s="197">
        <f t="shared" si="7"/>
        <v>61578259.38</v>
      </c>
      <c r="L16" s="198">
        <f t="shared" si="2"/>
        <v>99959239.96000001</v>
      </c>
      <c r="M16" s="198">
        <f>SUM(M4+M5+M6+M7+M8+M9+M10+M11+M12+M13+M14+M15)</f>
        <v>14567382.49</v>
      </c>
      <c r="N16" s="198">
        <f>SUM(N4+N5+N6+N7+N8+N9+N10+N11+N12+N13+N14+N15)</f>
        <v>15168023.94</v>
      </c>
      <c r="O16" s="197">
        <f>+O4+O5+O6+O7+O8+O9+O10+O11+O12+O13+O14+O15</f>
        <v>37469089.13</v>
      </c>
      <c r="P16" s="197">
        <f>+P4+P5+P6+P7+P8+P9+P10+P11+P12+P13+P14+P15</f>
        <v>67204495.56</v>
      </c>
      <c r="Q16" s="198">
        <f t="shared" si="6"/>
        <v>167163735.52</v>
      </c>
      <c r="R16" s="208">
        <f>SUM(R4+R5+R6+R7+R8+R9+R10+R11+R12+R13+R14+R15)</f>
        <v>14964314.66</v>
      </c>
      <c r="S16" s="209">
        <f>SUM(S4+S5+S6+S7+S8+S9+S10+S11+S12+S13+S14+S15)</f>
        <v>21400051.51</v>
      </c>
      <c r="T16" s="210">
        <f>+T4+T5+T6+T7+T8+T9+T10+T11+T12+T13+T14+T15</f>
        <v>39196262.3</v>
      </c>
      <c r="U16" s="210">
        <f>+U4+U5+U6+U7+U8+U9+U10+U11+U12+U13+U14+U15</f>
        <v>75560628.47</v>
      </c>
      <c r="V16" s="211">
        <f>+Q16+U16</f>
        <v>242724363.99</v>
      </c>
    </row>
    <row r="17" ht="13.5" customHeight="1">
      <c r="K17" s="177" t="s">
        <v>517</v>
      </c>
    </row>
    <row r="18" spans="10:20" ht="15">
      <c r="J18" s="177" t="s">
        <v>517</v>
      </c>
      <c r="N18" s="190" t="s">
        <v>517</v>
      </c>
      <c r="O18" s="190"/>
      <c r="S18" s="190" t="s">
        <v>517</v>
      </c>
      <c r="T18" s="190"/>
    </row>
    <row r="19" spans="13:18" ht="15">
      <c r="M19" s="190" t="s">
        <v>517</v>
      </c>
      <c r="R19" s="190" t="s">
        <v>517</v>
      </c>
    </row>
  </sheetData>
  <mergeCells count="5">
    <mergeCell ref="B2:G2"/>
    <mergeCell ref="H2:L2"/>
    <mergeCell ref="M2:Q2"/>
    <mergeCell ref="R2:V2"/>
    <mergeCell ref="B16:D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3"/>
  <sheetViews>
    <sheetView workbookViewId="0" topLeftCell="D1">
      <selection activeCell="M1" sqref="M1:M1048576"/>
    </sheetView>
  </sheetViews>
  <sheetFormatPr defaultColWidth="11.421875" defaultRowHeight="15"/>
  <cols>
    <col min="1" max="2" width="11.421875" style="97" customWidth="1"/>
    <col min="3" max="3" width="19.421875" style="97" customWidth="1"/>
    <col min="4" max="4" width="17.57421875" style="97" customWidth="1"/>
    <col min="5" max="5" width="17.00390625" style="97" customWidth="1"/>
    <col min="6" max="6" width="15.57421875" style="97" customWidth="1"/>
    <col min="7" max="7" width="11.421875" style="97" hidden="1" customWidth="1"/>
    <col min="8" max="10" width="18.7109375" style="152" customWidth="1"/>
    <col min="11" max="11" width="14.7109375" style="152" bestFit="1" customWidth="1"/>
    <col min="12" max="12" width="15.421875" style="97" bestFit="1" customWidth="1"/>
    <col min="13" max="13" width="15.8515625" style="161" customWidth="1"/>
    <col min="14" max="14" width="17.7109375" style="97" customWidth="1"/>
    <col min="15" max="16384" width="11.421875" style="97" customWidth="1"/>
  </cols>
  <sheetData>
    <row r="1" ht="15.75" thickBot="1"/>
    <row r="2" spans="3:13" ht="15">
      <c r="C2" s="292" t="s">
        <v>521</v>
      </c>
      <c r="D2" s="293"/>
      <c r="E2" s="293"/>
      <c r="F2" s="293"/>
      <c r="G2" s="124"/>
      <c r="H2" s="153"/>
      <c r="I2" s="153"/>
      <c r="J2" s="153"/>
      <c r="M2" s="161" t="s">
        <v>517</v>
      </c>
    </row>
    <row r="3" spans="3:10" ht="15">
      <c r="C3" s="289" t="s">
        <v>523</v>
      </c>
      <c r="D3" s="290"/>
      <c r="E3" s="290"/>
      <c r="F3" s="290"/>
      <c r="G3" s="125"/>
      <c r="H3" s="153"/>
      <c r="I3" s="153"/>
      <c r="J3" s="153"/>
    </row>
    <row r="4" spans="3:13" ht="45">
      <c r="C4" s="126" t="s">
        <v>535</v>
      </c>
      <c r="D4" s="100" t="s">
        <v>536</v>
      </c>
      <c r="E4" s="100" t="s">
        <v>537</v>
      </c>
      <c r="F4" s="127" t="s">
        <v>538</v>
      </c>
      <c r="G4" s="125"/>
      <c r="H4" s="153"/>
      <c r="I4" s="153"/>
      <c r="J4" s="153"/>
      <c r="K4" s="152" t="s">
        <v>543</v>
      </c>
      <c r="L4" s="152" t="s">
        <v>544</v>
      </c>
      <c r="M4" s="162" t="s">
        <v>545</v>
      </c>
    </row>
    <row r="5" spans="3:14" s="132" customFormat="1" ht="21.75" customHeight="1">
      <c r="C5" s="128">
        <v>5.49</v>
      </c>
      <c r="D5" s="129">
        <v>5</v>
      </c>
      <c r="E5" s="130">
        <v>0.1</v>
      </c>
      <c r="F5" s="129">
        <v>0.5</v>
      </c>
      <c r="G5" s="131"/>
      <c r="H5" s="154">
        <v>5000000</v>
      </c>
      <c r="I5" s="154">
        <f>+H5*10%</f>
        <v>500000</v>
      </c>
      <c r="J5" s="154">
        <f>+H5-I5</f>
        <v>4500000</v>
      </c>
      <c r="K5" s="154">
        <f>+'[1]INF FINANC'!G10</f>
        <v>379800</v>
      </c>
      <c r="L5" s="154">
        <v>696798</v>
      </c>
      <c r="M5" s="156">
        <v>1076598</v>
      </c>
      <c r="N5" s="160">
        <f>+J5-M5</f>
        <v>3423402</v>
      </c>
    </row>
    <row r="6" spans="3:13" ht="15">
      <c r="C6" s="289" t="s">
        <v>524</v>
      </c>
      <c r="D6" s="290"/>
      <c r="E6" s="290"/>
      <c r="F6" s="290"/>
      <c r="G6" s="125"/>
      <c r="H6" s="153"/>
      <c r="I6" s="153"/>
      <c r="J6" s="153"/>
      <c r="K6" s="154"/>
      <c r="L6" s="154"/>
      <c r="M6" s="156"/>
    </row>
    <row r="7" spans="3:14" s="132" customFormat="1" ht="15">
      <c r="C7" s="128">
        <v>1.18</v>
      </c>
      <c r="D7" s="129">
        <v>5</v>
      </c>
      <c r="E7" s="133">
        <v>0.1</v>
      </c>
      <c r="F7" s="129">
        <f>+D7*E7</f>
        <v>0.5</v>
      </c>
      <c r="G7" s="131"/>
      <c r="H7" s="154">
        <v>5000000</v>
      </c>
      <c r="I7" s="154">
        <f>+H7*10%</f>
        <v>500000</v>
      </c>
      <c r="J7" s="154">
        <f>+H7-I7</f>
        <v>4500000</v>
      </c>
      <c r="K7" s="154">
        <f>+'[1]INF FINANC'!G15</f>
        <v>492836</v>
      </c>
      <c r="L7" s="154">
        <v>0</v>
      </c>
      <c r="M7" s="156">
        <v>492836</v>
      </c>
      <c r="N7" s="160">
        <f>+J7-M7</f>
        <v>4007164</v>
      </c>
    </row>
    <row r="8" spans="3:13" ht="15">
      <c r="C8" s="289" t="s">
        <v>525</v>
      </c>
      <c r="D8" s="290"/>
      <c r="E8" s="290"/>
      <c r="F8" s="290"/>
      <c r="G8" s="125"/>
      <c r="H8" s="153"/>
      <c r="I8" s="153"/>
      <c r="J8" s="153"/>
      <c r="K8" s="154"/>
      <c r="L8" s="154"/>
      <c r="M8" s="156"/>
    </row>
    <row r="9" spans="3:14" s="132" customFormat="1" ht="15">
      <c r="C9" s="134">
        <v>11.57</v>
      </c>
      <c r="D9" s="135">
        <v>13.4</v>
      </c>
      <c r="E9" s="133">
        <v>0.1</v>
      </c>
      <c r="F9" s="136">
        <f aca="true" t="shared" si="0" ref="F9">+D9*E9</f>
        <v>1.34</v>
      </c>
      <c r="G9" s="131"/>
      <c r="H9" s="155">
        <v>13400000</v>
      </c>
      <c r="I9" s="154">
        <f>+H9*10%</f>
        <v>1340000</v>
      </c>
      <c r="J9" s="154">
        <f>+H9-I9</f>
        <v>12060000</v>
      </c>
      <c r="K9" s="154">
        <f>+'[1]INF FINANC'!G7</f>
        <v>760545</v>
      </c>
      <c r="L9" s="154">
        <v>1323261</v>
      </c>
      <c r="M9" s="156">
        <v>2083806</v>
      </c>
      <c r="N9" s="160">
        <f>+J9-M9</f>
        <v>9976194</v>
      </c>
    </row>
    <row r="10" spans="3:13" ht="15">
      <c r="C10" s="289" t="s">
        <v>526</v>
      </c>
      <c r="D10" s="290"/>
      <c r="E10" s="290"/>
      <c r="F10" s="290"/>
      <c r="G10" s="125"/>
      <c r="H10" s="153"/>
      <c r="I10" s="153"/>
      <c r="J10" s="153"/>
      <c r="K10" s="154"/>
      <c r="L10" s="154"/>
      <c r="M10" s="156"/>
    </row>
    <row r="11" spans="3:14" s="132" customFormat="1" ht="15">
      <c r="C11" s="137">
        <v>10.74</v>
      </c>
      <c r="D11" s="138">
        <v>35</v>
      </c>
      <c r="E11" s="133">
        <v>0.1</v>
      </c>
      <c r="F11" s="136">
        <f>+D11*E11</f>
        <v>3.5</v>
      </c>
      <c r="G11" s="131"/>
      <c r="H11" s="154">
        <v>35000000</v>
      </c>
      <c r="I11" s="154">
        <f>+H11*10%</f>
        <v>3500000</v>
      </c>
      <c r="J11" s="154">
        <f>+H11-I11</f>
        <v>31500000</v>
      </c>
      <c r="K11" s="154">
        <f>+'[1]INF FINANC'!G8</f>
        <v>15213793</v>
      </c>
      <c r="L11" s="154">
        <v>9912437.5</v>
      </c>
      <c r="M11" s="156">
        <v>25126230.5</v>
      </c>
      <c r="N11" s="160">
        <f>+J11-M11</f>
        <v>6373769.5</v>
      </c>
    </row>
    <row r="12" spans="3:13" ht="15">
      <c r="C12" s="289" t="s">
        <v>527</v>
      </c>
      <c r="D12" s="290"/>
      <c r="E12" s="290"/>
      <c r="F12" s="290"/>
      <c r="G12" s="125"/>
      <c r="H12" s="153"/>
      <c r="I12" s="153"/>
      <c r="J12" s="153"/>
      <c r="K12" s="154"/>
      <c r="L12" s="154"/>
      <c r="M12" s="156"/>
    </row>
    <row r="13" spans="3:14" ht="15">
      <c r="C13" s="139">
        <v>22.64</v>
      </c>
      <c r="D13" s="140">
        <v>65.13</v>
      </c>
      <c r="E13" s="140">
        <v>0.1</v>
      </c>
      <c r="F13" s="140">
        <v>6.513</v>
      </c>
      <c r="G13" s="125"/>
      <c r="H13" s="155">
        <v>65130000</v>
      </c>
      <c r="I13" s="154">
        <f>+H13*10%</f>
        <v>6513000</v>
      </c>
      <c r="J13" s="154">
        <f>+H13-I13</f>
        <v>58617000</v>
      </c>
      <c r="K13" s="154">
        <f>+'[1]INF FINANC'!G13</f>
        <v>1206418.58</v>
      </c>
      <c r="L13" s="154">
        <v>869730.88</v>
      </c>
      <c r="M13" s="156">
        <v>2076149.46</v>
      </c>
      <c r="N13" s="160">
        <f>+J13-M13</f>
        <v>56540850.54</v>
      </c>
    </row>
    <row r="14" spans="3:13" ht="15">
      <c r="C14" s="289" t="s">
        <v>528</v>
      </c>
      <c r="D14" s="290"/>
      <c r="E14" s="290"/>
      <c r="F14" s="290"/>
      <c r="G14" s="125"/>
      <c r="H14" s="153"/>
      <c r="I14" s="153"/>
      <c r="J14" s="153"/>
      <c r="K14" s="154"/>
      <c r="L14" s="154"/>
      <c r="M14" s="156"/>
    </row>
    <row r="15" spans="3:14" ht="15">
      <c r="C15" s="139">
        <v>28.89</v>
      </c>
      <c r="D15" s="140">
        <v>31.78</v>
      </c>
      <c r="E15" s="140">
        <v>0.1</v>
      </c>
      <c r="F15" s="140">
        <v>3.1780000000000004</v>
      </c>
      <c r="G15" s="125"/>
      <c r="H15" s="154">
        <v>31782662</v>
      </c>
      <c r="I15" s="154">
        <f>+H15*10%</f>
        <v>3178266.2</v>
      </c>
      <c r="J15" s="154">
        <f>+H15-I15</f>
        <v>28604395.8</v>
      </c>
      <c r="K15" s="154">
        <f>+'[1]INF FINANC'!G11+'[1]INF FINANC'!G12</f>
        <v>7347667</v>
      </c>
      <c r="L15" s="154">
        <v>3131036</v>
      </c>
      <c r="M15" s="156">
        <v>10478703</v>
      </c>
      <c r="N15" s="160">
        <f>+J15-M15</f>
        <v>18125692.8</v>
      </c>
    </row>
    <row r="16" spans="3:13" ht="15">
      <c r="C16" s="289" t="s">
        <v>529</v>
      </c>
      <c r="D16" s="290"/>
      <c r="E16" s="290"/>
      <c r="F16" s="290"/>
      <c r="G16" s="125"/>
      <c r="H16" s="153"/>
      <c r="I16" s="153"/>
      <c r="J16" s="153"/>
      <c r="K16" s="154"/>
      <c r="L16" s="154"/>
      <c r="M16" s="156"/>
    </row>
    <row r="17" spans="3:14" s="132" customFormat="1" ht="15">
      <c r="C17" s="141">
        <v>0</v>
      </c>
      <c r="D17" s="136">
        <v>21.14</v>
      </c>
      <c r="E17" s="133">
        <v>0.1</v>
      </c>
      <c r="F17" s="136">
        <f aca="true" t="shared" si="1" ref="F17">+D17*E17</f>
        <v>2.1140000000000003</v>
      </c>
      <c r="G17" s="131"/>
      <c r="H17" s="154">
        <v>21141192</v>
      </c>
      <c r="I17" s="154">
        <f>+H17*10%</f>
        <v>2114119.2</v>
      </c>
      <c r="J17" s="154">
        <f>+H17-I17</f>
        <v>19027072.8</v>
      </c>
      <c r="K17" s="154">
        <f>+'[1]INF FINANC'!G16</f>
        <v>0</v>
      </c>
      <c r="L17" s="154">
        <v>0</v>
      </c>
      <c r="M17" s="156">
        <v>0</v>
      </c>
      <c r="N17" s="160">
        <f>+J17-M17</f>
        <v>19027072.8</v>
      </c>
    </row>
    <row r="18" spans="3:13" ht="15">
      <c r="C18" s="289" t="s">
        <v>530</v>
      </c>
      <c r="D18" s="290"/>
      <c r="E18" s="290"/>
      <c r="F18" s="290"/>
      <c r="G18" s="125"/>
      <c r="H18" s="153"/>
      <c r="I18" s="153"/>
      <c r="J18" s="153"/>
      <c r="K18" s="154"/>
      <c r="L18" s="154"/>
      <c r="M18" s="156"/>
    </row>
    <row r="19" spans="3:14" s="132" customFormat="1" ht="15">
      <c r="C19" s="142">
        <v>0</v>
      </c>
      <c r="D19" s="143">
        <v>0</v>
      </c>
      <c r="E19" s="133">
        <v>0</v>
      </c>
      <c r="F19" s="143">
        <f aca="true" t="shared" si="2" ref="F19">+D19*E19</f>
        <v>0</v>
      </c>
      <c r="G19" s="131"/>
      <c r="H19" s="154">
        <v>0</v>
      </c>
      <c r="I19" s="154">
        <f>+H19*10%</f>
        <v>0</v>
      </c>
      <c r="J19" s="154">
        <f>+H19-I19</f>
        <v>0</v>
      </c>
      <c r="K19" s="154">
        <f>+'[1]INF FINANC'!G18</f>
        <v>0</v>
      </c>
      <c r="L19" s="154">
        <v>0</v>
      </c>
      <c r="M19" s="156">
        <v>0</v>
      </c>
      <c r="N19" s="160">
        <f>+J19-M19</f>
        <v>0</v>
      </c>
    </row>
    <row r="20" spans="3:14" ht="15">
      <c r="C20" s="289" t="s">
        <v>531</v>
      </c>
      <c r="D20" s="290"/>
      <c r="E20" s="290"/>
      <c r="F20" s="290"/>
      <c r="G20" s="291"/>
      <c r="H20" s="153"/>
      <c r="I20" s="153"/>
      <c r="J20" s="153"/>
      <c r="K20" s="154"/>
      <c r="L20" s="154"/>
      <c r="M20" s="156"/>
      <c r="N20" s="97" t="s">
        <v>517</v>
      </c>
    </row>
    <row r="21" spans="3:14" s="132" customFormat="1" ht="15">
      <c r="C21" s="141">
        <v>0</v>
      </c>
      <c r="D21" s="136">
        <v>0</v>
      </c>
      <c r="E21" s="144">
        <v>0</v>
      </c>
      <c r="F21" s="136">
        <v>0</v>
      </c>
      <c r="G21" s="131" t="s">
        <v>517</v>
      </c>
      <c r="H21" s="154">
        <v>0</v>
      </c>
      <c r="I21" s="154">
        <f>+H21*10%</f>
        <v>0</v>
      </c>
      <c r="J21" s="154">
        <f>+H21-I21</f>
        <v>0</v>
      </c>
      <c r="K21" s="154">
        <f>+'[1]INF FINANC'!G20</f>
        <v>0</v>
      </c>
      <c r="L21" s="154">
        <v>0</v>
      </c>
      <c r="M21" s="156">
        <v>0</v>
      </c>
      <c r="N21" s="160">
        <f>+J21-M21</f>
        <v>0</v>
      </c>
    </row>
    <row r="22" spans="3:13" ht="15">
      <c r="C22" s="289" t="s">
        <v>542</v>
      </c>
      <c r="D22" s="290"/>
      <c r="E22" s="290"/>
      <c r="F22" s="290"/>
      <c r="G22" s="125"/>
      <c r="H22" s="153"/>
      <c r="I22" s="153"/>
      <c r="J22" s="153"/>
      <c r="K22" s="154"/>
      <c r="L22" s="154"/>
      <c r="M22" s="156"/>
    </row>
    <row r="23" spans="3:13" ht="15">
      <c r="C23" s="287" t="s">
        <v>532</v>
      </c>
      <c r="D23" s="288"/>
      <c r="E23" s="288"/>
      <c r="F23" s="288"/>
      <c r="G23" s="125"/>
      <c r="H23" s="153"/>
      <c r="I23" s="154" t="s">
        <v>517</v>
      </c>
      <c r="J23" s="153"/>
      <c r="K23" s="154"/>
      <c r="L23" s="154"/>
      <c r="M23" s="156"/>
    </row>
    <row r="24" spans="3:14" s="132" customFormat="1" ht="15">
      <c r="C24" s="141">
        <v>4.64</v>
      </c>
      <c r="D24" s="136">
        <v>5.5</v>
      </c>
      <c r="E24" s="144">
        <v>0.1</v>
      </c>
      <c r="F24" s="136">
        <f>+D24*E24</f>
        <v>0.55</v>
      </c>
      <c r="G24" s="131"/>
      <c r="H24" s="154">
        <v>5500000</v>
      </c>
      <c r="I24" s="154">
        <f>+H24*10%</f>
        <v>550000</v>
      </c>
      <c r="J24" s="154">
        <f>+H24-I24</f>
        <v>4950000</v>
      </c>
      <c r="K24" s="154">
        <f>+'[1]INF FINANC'!G4</f>
        <v>779921</v>
      </c>
      <c r="L24" s="154">
        <v>1044996</v>
      </c>
      <c r="M24" s="156">
        <v>1824917</v>
      </c>
      <c r="N24" s="160">
        <f>+J24-M24</f>
        <v>3125083</v>
      </c>
    </row>
    <row r="25" spans="3:13" ht="15">
      <c r="C25" s="287" t="s">
        <v>534</v>
      </c>
      <c r="D25" s="288"/>
      <c r="E25" s="288"/>
      <c r="F25" s="288"/>
      <c r="G25" s="125"/>
      <c r="H25" s="153"/>
      <c r="I25" s="153"/>
      <c r="J25" s="153"/>
      <c r="K25" s="154"/>
      <c r="L25" s="154"/>
      <c r="M25" s="156"/>
    </row>
    <row r="26" spans="3:14" s="132" customFormat="1" ht="15.75" thickBot="1">
      <c r="C26" s="145">
        <v>58.27</v>
      </c>
      <c r="D26" s="146">
        <v>142.05</v>
      </c>
      <c r="E26" s="147">
        <v>0.1</v>
      </c>
      <c r="F26" s="148">
        <f aca="true" t="shared" si="3" ref="F26">+D26*E26</f>
        <v>14.205000000000002</v>
      </c>
      <c r="G26" s="149"/>
      <c r="H26" s="154">
        <v>142058000</v>
      </c>
      <c r="I26" s="154">
        <f>+H26*10%</f>
        <v>14205800</v>
      </c>
      <c r="J26" s="154">
        <f>+H26-I26</f>
        <v>127852200</v>
      </c>
      <c r="K26" s="154">
        <f>+'[1]INF FINANC'!G6</f>
        <v>12200000</v>
      </c>
      <c r="L26" s="154">
        <v>44600000</v>
      </c>
      <c r="M26" s="156">
        <v>56800000</v>
      </c>
      <c r="N26" s="160">
        <f>+J26-M26</f>
        <v>71052200</v>
      </c>
    </row>
    <row r="27" spans="11:13" ht="15">
      <c r="K27" s="154"/>
      <c r="L27" s="154"/>
      <c r="M27" s="156"/>
    </row>
    <row r="28" spans="3:14" ht="15">
      <c r="C28" s="150">
        <f>SUM(C5+C7+C9+C11+C13+C15+C17+C17+C19+C21+C24+C26)</f>
        <v>143.42000000000002</v>
      </c>
      <c r="D28" s="150">
        <f>SUM(D5+D7+D9+D11+D13+D15+D17+D17+D19+D21+D24+D26)</f>
        <v>345.14</v>
      </c>
      <c r="E28" s="151" t="s">
        <v>517</v>
      </c>
      <c r="F28" s="150">
        <f>SUM(F5+F7+F9+F11+F13+F15+F17+F17+F19+F21+F24+F26)</f>
        <v>34.514</v>
      </c>
      <c r="H28" s="157">
        <f>SUM(H5:H26)</f>
        <v>324011854</v>
      </c>
      <c r="I28" s="157">
        <f>SUM(I5:I26)</f>
        <v>32401185.4</v>
      </c>
      <c r="J28" s="154">
        <f>+H28-I28</f>
        <v>291610668.6</v>
      </c>
      <c r="K28" s="154">
        <f>SUM(K5:K26)</f>
        <v>38380980.58</v>
      </c>
      <c r="L28" s="154">
        <f>SUM(L5:L26)</f>
        <v>61578259.38</v>
      </c>
      <c r="M28" s="156">
        <f>SUM(M5:M26)</f>
        <v>99959239.96000001</v>
      </c>
      <c r="N28" s="160">
        <f>+J28-M28</f>
        <v>191651428.64000002</v>
      </c>
    </row>
    <row r="29" spans="4:13" ht="15">
      <c r="D29" s="150" t="s">
        <v>517</v>
      </c>
      <c r="K29" s="154"/>
      <c r="M29" s="156"/>
    </row>
    <row r="30" spans="4:14" ht="15">
      <c r="D30" s="157">
        <v>345140000</v>
      </c>
      <c r="E30" s="97" t="s">
        <v>517</v>
      </c>
      <c r="F30" s="150">
        <f>+D30-H28</f>
        <v>21128146</v>
      </c>
      <c r="K30" s="158">
        <f>+K28/H28</f>
        <v>0.11845548274292458</v>
      </c>
      <c r="L30" s="158">
        <f>+L28/H28</f>
        <v>0.1900494028838834</v>
      </c>
      <c r="M30" s="163">
        <f>+M28/H28</f>
        <v>0.308504885626808</v>
      </c>
      <c r="N30" s="151">
        <f>+N28/J28</f>
        <v>0.6572167937479911</v>
      </c>
    </row>
    <row r="31" spans="8:11" ht="15">
      <c r="H31" s="159">
        <f>+H28*10%</f>
        <v>32401185.400000002</v>
      </c>
      <c r="I31" s="159"/>
      <c r="J31" s="159"/>
      <c r="K31" s="154"/>
    </row>
    <row r="32" spans="6:13" ht="15">
      <c r="F32" s="150">
        <f>+D28-F28</f>
        <v>310.626</v>
      </c>
      <c r="H32" s="157">
        <f>+H28-H31</f>
        <v>291610668.6</v>
      </c>
      <c r="I32" s="157"/>
      <c r="J32" s="157"/>
      <c r="K32" s="154"/>
      <c r="M32" s="164" t="s">
        <v>517</v>
      </c>
    </row>
    <row r="33" spans="5:13" ht="15">
      <c r="E33" s="150">
        <f>+D28-F28</f>
        <v>310.626</v>
      </c>
      <c r="M33" s="161" t="s">
        <v>517</v>
      </c>
    </row>
  </sheetData>
  <mergeCells count="13">
    <mergeCell ref="C12:F12"/>
    <mergeCell ref="C2:F2"/>
    <mergeCell ref="C3:F3"/>
    <mergeCell ref="C6:F6"/>
    <mergeCell ref="C8:F8"/>
    <mergeCell ref="C10:F10"/>
    <mergeCell ref="C25:F25"/>
    <mergeCell ref="C14:F14"/>
    <mergeCell ref="C16:F16"/>
    <mergeCell ref="C18:F18"/>
    <mergeCell ref="C20:G20"/>
    <mergeCell ref="C22:F22"/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del Pilar Lozano Rodriguez</dc:creator>
  <cp:keywords/>
  <dc:description/>
  <cp:lastModifiedBy>Gloria del Pilar Lozano Rodriguez</cp:lastModifiedBy>
  <cp:lastPrinted>2017-04-20T16:55:20Z</cp:lastPrinted>
  <dcterms:created xsi:type="dcterms:W3CDTF">2017-04-20T16:20:40Z</dcterms:created>
  <dcterms:modified xsi:type="dcterms:W3CDTF">2018-01-29T22:24:08Z</dcterms:modified>
  <cp:category/>
  <cp:version/>
  <cp:contentType/>
  <cp:contentStatus/>
</cp:coreProperties>
</file>