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2"/>
  </bookViews>
  <sheets>
    <sheet name="Ejecución SIIF" sheetId="1" r:id="rId1"/>
    <sheet name="FUNCIONAMIENTO" sheetId="2" r:id="rId2"/>
    <sheet name="INVERSIÓN" sheetId="3" r:id="rId3"/>
  </sheets>
  <definedNames>
    <definedName name="_xlnm._FilterDatabase" localSheetId="0" hidden="1">'Ejecución SIIF'!$A$4:$AA$25</definedName>
  </definedNames>
  <calcPr fullCalcOnLoad="1"/>
</workbook>
</file>

<file path=xl/sharedStrings.xml><?xml version="1.0" encoding="utf-8"?>
<sst xmlns="http://schemas.openxmlformats.org/spreadsheetml/2006/main" count="474" uniqueCount="110">
  <si>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</si>
  <si>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</si>
  <si>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</si>
  <si>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</si>
  <si>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</si>
  <si>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</si>
  <si>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</si>
  <si>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</si>
  <si>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</si>
  <si>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</si>
  <si>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</si>
  <si>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</si>
  <si>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</si>
  <si>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</si>
  <si>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</si>
  <si>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</si>
  <si>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</si>
  <si>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</si>
  <si>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</si>
  <si>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</si>
  <si>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</si>
  <si>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</si>
  <si>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</si>
  <si>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</si>
  <si>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</si>
  <si>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</si>
  <si>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</si>
  <si>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</si>
  <si>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</si>
  <si>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</si>
  <si>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</si>
  <si>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</si>
  <si>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22-09-00</t>
  </si>
  <si>
    <t>INSTITUTO NACIONAL PARA SORDOS (INSOR)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</si>
  <si>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</si>
  <si>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</si>
  <si>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</si>
  <si>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</si>
  <si>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</si>
  <si>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</si>
  <si>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</si>
  <si>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</si>
  <si>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</si>
  <si>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</si>
  <si>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</si>
  <si>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</si>
  <si>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</si>
  <si>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A-02-01</t>
  </si>
  <si>
    <t>ADQUISICIÓN DE ACTIVOS NO FINANCIEROS</t>
  </si>
  <si>
    <t>A-03-04-02-001</t>
  </si>
  <si>
    <t>04</t>
  </si>
  <si>
    <t>001</t>
  </si>
  <si>
    <t>MESADAS PENSIONALES (DE PENSIONES)</t>
  </si>
  <si>
    <t>A-03-04-02-012</t>
  </si>
  <si>
    <t>012</t>
  </si>
  <si>
    <t>INCAPACIDADES Y LICENCIAS DE MATERNIDAD Y PATERNIDAD (NO DE PENSIONES)</t>
  </si>
  <si>
    <t>A-08-01</t>
  </si>
  <si>
    <t>08</t>
  </si>
  <si>
    <t>IMPUESTOS</t>
  </si>
  <si>
    <t>A-08-04-01</t>
  </si>
  <si>
    <t>11</t>
  </si>
  <si>
    <t>SSF</t>
  </si>
  <si>
    <t>CUOTA DE FISCALIZACIÓN Y AUDITAJE</t>
  </si>
  <si>
    <t>C-2203-0700-7</t>
  </si>
  <si>
    <t>C</t>
  </si>
  <si>
    <t>2203</t>
  </si>
  <si>
    <t>0700</t>
  </si>
  <si>
    <t>7</t>
  </si>
  <si>
    <t>GENERACIÓN DE HERRAMIENTAS Y ORIENTACIONES PARA PROMOVER EL GOCE EFECTIVO DE DERECHOS DE LA POBLACIÓN SORDA ANIVEL  NACIONAL</t>
  </si>
  <si>
    <t>Propios</t>
  </si>
  <si>
    <t>20</t>
  </si>
  <si>
    <t>C-2203-0700-8</t>
  </si>
  <si>
    <t>8</t>
  </si>
  <si>
    <t>MEJORAMIENTO DE LAS CONDICIONES PARA EL GOCE EFECTIVO DEL DERECHO A LA EDUCACIÓN DE LA POBLACIÓN SORDA A NIVEL  NACIONAL</t>
  </si>
  <si>
    <t>C-2299-0700-6</t>
  </si>
  <si>
    <t>2299</t>
  </si>
  <si>
    <t>6</t>
  </si>
  <si>
    <t>MEJORAMIENTO DE LA INFRAESTRUCTURA FÍSICA Y TECNOLÓGICA PARA LA PRESTACIÓN DE SERVICIOS DEL INSOR EN EL TERRITORIO  NACIONAL</t>
  </si>
  <si>
    <t>C-2299-0700-7</t>
  </si>
  <si>
    <t>IMPLEMENTACIÓN DE UN MODELO DE MODERNIZACIÓN Y GESTIÓN PUBLICA EN EL INSOR EN  BOGOTÁ</t>
  </si>
  <si>
    <t>GASTOS DE FUNCIONAMIENTO</t>
  </si>
  <si>
    <t>CODIGO RUBRO</t>
  </si>
  <si>
    <t>APROPIACIÓN DISPONIBLE</t>
  </si>
  <si>
    <t>% EJEC. COMPRO</t>
  </si>
  <si>
    <t>% EJEC. OBLIG.</t>
  </si>
  <si>
    <t>GASTOS DE PERSONAL</t>
  </si>
  <si>
    <t>ADQUISICIÓN DE BIENES Y SERVICIOS</t>
  </si>
  <si>
    <t>TRANSFERENCIAS CORRIENTES</t>
  </si>
  <si>
    <t>GASTOS POR TRIBUTOS, MULTAS, SANCIONES E INTERESES DE MORA</t>
  </si>
  <si>
    <t>GRAN TOTAL</t>
  </si>
  <si>
    <t>Fuente: Sistema de Información Financiera - SIIF</t>
  </si>
  <si>
    <t xml:space="preserve">Elaboro: Oficina Asesora de Planeación y Sistemas </t>
  </si>
  <si>
    <t>GASTOS DE INVERSIÓN</t>
  </si>
  <si>
    <t>APROP. VIGENTE</t>
  </si>
  <si>
    <t>%EJEC. COMPRO</t>
  </si>
  <si>
    <t>%EJEC. OBLIGA</t>
  </si>
  <si>
    <t>SUBDIRECCIÓN DE PROMOCIÓN Y DESARROLLO</t>
  </si>
  <si>
    <t>SUBDIRECCIÓN GESTIÓN EDUCATIVA</t>
  </si>
  <si>
    <t>SECRETARÍA GENERAL Y OFICINA DE PLANEACIÓN</t>
  </si>
  <si>
    <t>APR REDUCIDA</t>
  </si>
  <si>
    <t>A-03-10-01-001</t>
  </si>
  <si>
    <t>SENTENCIAS</t>
  </si>
  <si>
    <t>APR ADICIONADA</t>
  </si>
  <si>
    <t>A-02</t>
  </si>
  <si>
    <t>ADQUISICIÓN DE BIENES  Y SERVICIOS</t>
  </si>
  <si>
    <t>A-03-10</t>
  </si>
  <si>
    <t>SENTENCIAS Y CONCILIACIONES</t>
  </si>
  <si>
    <t>21</t>
  </si>
  <si>
    <t>Enero-Enero</t>
  </si>
  <si>
    <t>EJECUCIÓN PRESUPUESTAL A 31 DE ENERO DE 2023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</si>
</sst>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(* #,##0.00_);_(* \(#,##0.00\);_(* &quot;-&quot;??_);_(@_)"/>
    <numFmt numFmtId="171" formatCode="[$-1240A]&quot;$&quot;\ #,##0.00;\-&quot;$&quot;\ #,##0.00"/>
  </numFmts>
  <fonts count="56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b/>
      <sz val="13"/>
      <color indexed="8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Calibri"/>
      <family val="2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Calibri"/>
      <family val="2"/>
    </font>
    <font>
      <sz val="8"/>
      <name val="Segoe UI"/>
      <family val="2"/>
    </font>
    <font>
      <sz val="11"/>
      <name val="Calibri"/>
      <family val="0"/>
    </font>
    <font>
      <u val="single"/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0"/>
      <color theme="1"/>
      <name val="Calibri"/>
      <family val="2"/>
    </font>
    <font>
      <b/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6"/>
      <color rgb="FF00000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DB9CA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medium">
        <color rgb="FF000000"/>
      </right>
      <top/>
      <bottom style="thin">
        <color rgb="FFD3D3D3"/>
      </bottom>
    </border>
    <border>
      <left style="medium">
        <color rgb="FF000000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medium">
        <color rgb="FF000000"/>
      </right>
      <top style="thin">
        <color rgb="FFD3D3D3"/>
      </top>
      <bottom style="thin">
        <color rgb="FFD3D3D3"/>
      </bottom>
    </border>
    <border>
      <left style="medium">
        <color rgb="FF000000"/>
      </left>
      <right style="thin">
        <color rgb="FFD3D3D3"/>
      </right>
      <top style="thin">
        <color rgb="FFD3D3D3"/>
      </top>
      <bottom/>
    </border>
    <border>
      <left style="thin">
        <color rgb="FFD3D3D3"/>
      </left>
      <right style="thin">
        <color rgb="FFD3D3D3"/>
      </right>
      <top style="thin">
        <color rgb="FFD3D3D3"/>
      </top>
      <bottom/>
    </border>
    <border>
      <left style="thin">
        <color rgb="FFD3D3D3"/>
      </left>
      <right style="medium">
        <color rgb="FF000000"/>
      </right>
      <top style="thin">
        <color rgb="FFD3D3D3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D3D3D3"/>
      </right>
      <top style="medium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48" fillId="0" borderId="0" xfId="0" applyFont="1" applyAlignment="1">
      <alignment horizontal="center" vertical="center" wrapText="1" readingOrder="1"/>
    </xf>
    <xf numFmtId="0" fontId="48" fillId="33" borderId="10" xfId="0" applyFont="1" applyFill="1" applyBorder="1" applyAlignment="1">
      <alignment horizontal="center" vertical="center" wrapText="1" readingOrder="1"/>
    </xf>
    <xf numFmtId="0" fontId="49" fillId="0" borderId="11" xfId="0" applyFont="1" applyBorder="1" applyAlignment="1">
      <alignment horizontal="left" vertical="center" wrapText="1" readingOrder="1"/>
    </xf>
    <xf numFmtId="0" fontId="49" fillId="0" borderId="12" xfId="0" applyFont="1" applyBorder="1" applyAlignment="1">
      <alignment horizontal="left" vertical="center" wrapText="1" readingOrder="1"/>
    </xf>
    <xf numFmtId="170" fontId="49" fillId="0" borderId="12" xfId="0" applyNumberFormat="1" applyFont="1" applyBorder="1" applyAlignment="1">
      <alignment horizontal="right" vertical="center" wrapText="1" readingOrder="1"/>
    </xf>
    <xf numFmtId="9" fontId="49" fillId="0" borderId="12" xfId="0" applyNumberFormat="1" applyFont="1" applyBorder="1" applyAlignment="1">
      <alignment horizontal="center" vertical="center" wrapText="1" readingOrder="1"/>
    </xf>
    <xf numFmtId="9" fontId="49" fillId="0" borderId="13" xfId="0" applyNumberFormat="1" applyFont="1" applyBorder="1" applyAlignment="1">
      <alignment horizontal="center" vertical="center" wrapText="1" readingOrder="1"/>
    </xf>
    <xf numFmtId="0" fontId="49" fillId="0" borderId="14" xfId="0" applyFont="1" applyBorder="1" applyAlignment="1">
      <alignment horizontal="left" vertical="center" wrapText="1" readingOrder="1"/>
    </xf>
    <xf numFmtId="0" fontId="49" fillId="0" borderId="15" xfId="0" applyFont="1" applyBorder="1" applyAlignment="1">
      <alignment horizontal="left" vertical="center" wrapText="1" readingOrder="1"/>
    </xf>
    <xf numFmtId="9" fontId="49" fillId="0" borderId="15" xfId="0" applyNumberFormat="1" applyFont="1" applyBorder="1" applyAlignment="1">
      <alignment horizontal="center" vertical="center" wrapText="1" readingOrder="1"/>
    </xf>
    <xf numFmtId="9" fontId="49" fillId="0" borderId="16" xfId="0" applyNumberFormat="1" applyFont="1" applyBorder="1" applyAlignment="1">
      <alignment horizontal="center" vertical="center" wrapText="1" readingOrder="1"/>
    </xf>
    <xf numFmtId="0" fontId="49" fillId="0" borderId="17" xfId="0" applyFont="1" applyBorder="1" applyAlignment="1">
      <alignment horizontal="left" vertical="center" wrapText="1" readingOrder="1"/>
    </xf>
    <xf numFmtId="0" fontId="49" fillId="0" borderId="18" xfId="0" applyFont="1" applyBorder="1" applyAlignment="1">
      <alignment horizontal="left" vertical="center" wrapText="1" readingOrder="1"/>
    </xf>
    <xf numFmtId="9" fontId="49" fillId="0" borderId="18" xfId="0" applyNumberFormat="1" applyFont="1" applyBorder="1" applyAlignment="1">
      <alignment horizontal="center" vertical="center" wrapText="1" readingOrder="1"/>
    </xf>
    <xf numFmtId="9" fontId="49" fillId="0" borderId="19" xfId="0" applyNumberFormat="1" applyFont="1" applyBorder="1" applyAlignment="1">
      <alignment horizontal="center" vertical="center" wrapText="1" readingOrder="1"/>
    </xf>
    <xf numFmtId="170" fontId="49" fillId="34" borderId="20" xfId="0" applyNumberFormat="1" applyFont="1" applyFill="1" applyBorder="1" applyAlignment="1">
      <alignment horizontal="right" vertical="center" wrapText="1" readingOrder="1"/>
    </xf>
    <xf numFmtId="9" fontId="49" fillId="34" borderId="20" xfId="0" applyNumberFormat="1" applyFont="1" applyFill="1" applyBorder="1" applyAlignment="1">
      <alignment horizontal="center" vertical="center" wrapText="1" readingOrder="1"/>
    </xf>
    <xf numFmtId="9" fontId="49" fillId="34" borderId="21" xfId="0" applyNumberFormat="1" applyFont="1" applyFill="1" applyBorder="1" applyAlignment="1">
      <alignment horizontal="center" vertical="center" wrapText="1" readingOrder="1"/>
    </xf>
    <xf numFmtId="170" fontId="49" fillId="0" borderId="18" xfId="0" applyNumberFormat="1" applyFont="1" applyBorder="1" applyAlignment="1">
      <alignment horizontal="right" vertical="center" wrapText="1" readingOrder="1"/>
    </xf>
    <xf numFmtId="170" fontId="49" fillId="0" borderId="15" xfId="0" applyNumberFormat="1" applyFont="1" applyBorder="1" applyAlignment="1">
      <alignment horizontal="right" vertical="center" wrapText="1" readingOrder="1"/>
    </xf>
    <xf numFmtId="170" fontId="49" fillId="34" borderId="22" xfId="0" applyNumberFormat="1" applyFont="1" applyFill="1" applyBorder="1" applyAlignment="1">
      <alignment horizontal="right" vertical="center" wrapText="1" readingOrder="1"/>
    </xf>
    <xf numFmtId="9" fontId="49" fillId="34" borderId="22" xfId="0" applyNumberFormat="1" applyFont="1" applyFill="1" applyBorder="1" applyAlignment="1">
      <alignment horizontal="center" vertical="center" wrapText="1" readingOrder="1"/>
    </xf>
    <xf numFmtId="9" fontId="49" fillId="34" borderId="23" xfId="0" applyNumberFormat="1" applyFont="1" applyFill="1" applyBorder="1" applyAlignment="1">
      <alignment horizontal="center" vertical="center" wrapText="1" readingOrder="1"/>
    </xf>
    <xf numFmtId="170" fontId="50" fillId="33" borderId="10" xfId="0" applyNumberFormat="1" applyFont="1" applyFill="1" applyBorder="1" applyAlignment="1">
      <alignment horizontal="right" vertical="center" wrapText="1" readingOrder="1"/>
    </xf>
    <xf numFmtId="9" fontId="50" fillId="33" borderId="10" xfId="0" applyNumberFormat="1" applyFont="1" applyFill="1" applyBorder="1" applyAlignment="1">
      <alignment horizontal="center" vertical="center" wrapText="1" readingOrder="1"/>
    </xf>
    <xf numFmtId="0" fontId="51" fillId="0" borderId="0" xfId="0" applyFont="1" applyAlignment="1">
      <alignment/>
    </xf>
    <xf numFmtId="0" fontId="49" fillId="0" borderId="12" xfId="0" applyFont="1" applyBorder="1" applyAlignment="1">
      <alignment horizontal="center" vertical="center" wrapText="1" readingOrder="1"/>
    </xf>
    <xf numFmtId="0" fontId="49" fillId="0" borderId="15" xfId="0" applyFont="1" applyBorder="1" applyAlignment="1">
      <alignment horizontal="center" vertical="center" wrapText="1" readingOrder="1"/>
    </xf>
    <xf numFmtId="0" fontId="47" fillId="0" borderId="0" xfId="0" applyFont="1" applyAlignment="1">
      <alignment/>
    </xf>
    <xf numFmtId="170" fontId="52" fillId="35" borderId="20" xfId="0" applyNumberFormat="1" applyFont="1" applyFill="1" applyBorder="1" applyAlignment="1">
      <alignment horizontal="right" vertical="center" wrapText="1" readingOrder="1"/>
    </xf>
    <xf numFmtId="9" fontId="52" fillId="35" borderId="20" xfId="0" applyNumberFormat="1" applyFont="1" applyFill="1" applyBorder="1" applyAlignment="1">
      <alignment horizontal="center" vertical="center" wrapText="1" readingOrder="1"/>
    </xf>
    <xf numFmtId="9" fontId="52" fillId="35" borderId="21" xfId="0" applyNumberFormat="1" applyFont="1" applyFill="1" applyBorder="1" applyAlignment="1">
      <alignment horizontal="center" vertical="center" wrapText="1" readingOrder="1"/>
    </xf>
    <xf numFmtId="0" fontId="49" fillId="0" borderId="18" xfId="0" applyFont="1" applyBorder="1" applyAlignment="1">
      <alignment horizontal="center" vertical="center" wrapText="1" readingOrder="1"/>
    </xf>
    <xf numFmtId="170" fontId="47" fillId="0" borderId="0" xfId="0" applyNumberFormat="1" applyFont="1" applyAlignment="1">
      <alignment/>
    </xf>
    <xf numFmtId="170" fontId="52" fillId="35" borderId="22" xfId="0" applyNumberFormat="1" applyFont="1" applyFill="1" applyBorder="1" applyAlignment="1">
      <alignment horizontal="right" vertical="center" wrapText="1" readingOrder="1"/>
    </xf>
    <xf numFmtId="9" fontId="52" fillId="35" borderId="22" xfId="0" applyNumberFormat="1" applyFont="1" applyFill="1" applyBorder="1" applyAlignment="1">
      <alignment horizontal="center" vertical="center" wrapText="1" readingOrder="1"/>
    </xf>
    <xf numFmtId="9" fontId="52" fillId="35" borderId="23" xfId="0" applyNumberFormat="1" applyFont="1" applyFill="1" applyBorder="1" applyAlignment="1">
      <alignment horizontal="center" vertical="center" wrapText="1" readingOrder="1"/>
    </xf>
    <xf numFmtId="170" fontId="53" fillId="33" borderId="10" xfId="0" applyNumberFormat="1" applyFont="1" applyFill="1" applyBorder="1" applyAlignment="1">
      <alignment horizontal="right" vertical="center" wrapText="1" readingOrder="1"/>
    </xf>
    <xf numFmtId="9" fontId="53" fillId="33" borderId="10" xfId="0" applyNumberFormat="1" applyFont="1" applyFill="1" applyBorder="1" applyAlignment="1">
      <alignment horizontal="center" vertical="center" wrapText="1" readingOrder="1"/>
    </xf>
    <xf numFmtId="0" fontId="52" fillId="0" borderId="12" xfId="0" applyFont="1" applyBorder="1" applyAlignment="1">
      <alignment horizontal="right" vertical="center" wrapText="1" readingOrder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9" fillId="34" borderId="24" xfId="0" applyFont="1" applyFill="1" applyBorder="1" applyAlignment="1">
      <alignment horizontal="center" vertical="center" wrapText="1" readingOrder="1"/>
    </xf>
    <xf numFmtId="0" fontId="2" fillId="0" borderId="25" xfId="0" applyFont="1" applyBorder="1" applyAlignment="1">
      <alignment/>
    </xf>
    <xf numFmtId="0" fontId="50" fillId="33" borderId="26" xfId="0" applyFont="1" applyFill="1" applyBorder="1" applyAlignment="1">
      <alignment horizontal="center" vertical="center" wrapText="1" readingOrder="1"/>
    </xf>
    <xf numFmtId="0" fontId="2" fillId="0" borderId="27" xfId="0" applyFont="1" applyBorder="1" applyAlignment="1">
      <alignment/>
    </xf>
    <xf numFmtId="0" fontId="54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55" fillId="0" borderId="0" xfId="0" applyFont="1" applyAlignment="1">
      <alignment horizontal="center" vertical="center" wrapText="1"/>
    </xf>
    <xf numFmtId="0" fontId="49" fillId="34" borderId="28" xfId="0" applyFont="1" applyFill="1" applyBorder="1" applyAlignment="1">
      <alignment horizontal="center" vertical="center" wrapText="1" readingOrder="1"/>
    </xf>
    <xf numFmtId="0" fontId="2" fillId="0" borderId="29" xfId="0" applyFont="1" applyBorder="1" applyAlignment="1">
      <alignment/>
    </xf>
    <xf numFmtId="0" fontId="53" fillId="33" borderId="26" xfId="0" applyFont="1" applyFill="1" applyBorder="1" applyAlignment="1">
      <alignment horizontal="center" vertical="center" wrapText="1" readingOrder="1"/>
    </xf>
    <xf numFmtId="0" fontId="2" fillId="0" borderId="30" xfId="0" applyFont="1" applyBorder="1" applyAlignment="1">
      <alignment/>
    </xf>
    <xf numFmtId="0" fontId="51" fillId="0" borderId="31" xfId="0" applyFont="1" applyBorder="1" applyAlignment="1">
      <alignment horizontal="left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52" fillId="35" borderId="28" xfId="0" applyFont="1" applyFill="1" applyBorder="1" applyAlignment="1">
      <alignment horizontal="center" vertical="center" wrapText="1" readingOrder="1"/>
    </xf>
    <xf numFmtId="0" fontId="2" fillId="0" borderId="33" xfId="0" applyFont="1" applyBorder="1" applyAlignment="1">
      <alignment/>
    </xf>
    <xf numFmtId="0" fontId="52" fillId="35" borderId="24" xfId="0" applyFont="1" applyFill="1" applyBorder="1" applyAlignment="1">
      <alignment horizontal="center" vertical="center" wrapText="1" readingOrder="1"/>
    </xf>
    <xf numFmtId="0" fontId="2" fillId="0" borderId="34" xfId="0" applyFont="1" applyBorder="1" applyAlignment="1">
      <alignment/>
    </xf>
    <xf numFmtId="0" fontId="48" fillId="0" borderId="15" xfId="0" applyNumberFormat="1" applyFont="1" applyFill="1" applyBorder="1" applyAlignment="1">
      <alignment horizontal="center" vertical="center" wrapText="1" readingOrder="1"/>
    </xf>
    <xf numFmtId="0" fontId="48" fillId="0" borderId="0" xfId="0" applyNumberFormat="1" applyFont="1" applyFill="1" applyBorder="1" applyAlignment="1">
      <alignment horizontal="center" vertical="center" wrapText="1" readingOrder="1"/>
    </xf>
    <xf numFmtId="0" fontId="27" fillId="0" borderId="0" xfId="0" applyFont="1" applyFill="1" applyBorder="1" applyAlignment="1">
      <alignment/>
    </xf>
    <xf numFmtId="0" fontId="49" fillId="0" borderId="15" xfId="0" applyNumberFormat="1" applyFont="1" applyFill="1" applyBorder="1" applyAlignment="1">
      <alignment horizontal="center" vertical="center" wrapText="1" readingOrder="1"/>
    </xf>
    <xf numFmtId="0" fontId="49" fillId="0" borderId="15" xfId="0" applyNumberFormat="1" applyFont="1" applyFill="1" applyBorder="1" applyAlignment="1">
      <alignment horizontal="left" vertical="center" wrapText="1" readingOrder="1"/>
    </xf>
    <xf numFmtId="0" fontId="49" fillId="0" borderId="15" xfId="0" applyNumberFormat="1" applyFont="1" applyFill="1" applyBorder="1" applyAlignment="1">
      <alignment vertical="center" wrapText="1" readingOrder="1"/>
    </xf>
    <xf numFmtId="171" fontId="49" fillId="0" borderId="15" xfId="0" applyNumberFormat="1" applyFont="1" applyFill="1" applyBorder="1" applyAlignment="1">
      <alignment horizontal="right" vertical="center" wrapText="1" readingOrder="1"/>
    </xf>
    <xf numFmtId="0" fontId="48" fillId="0" borderId="15" xfId="0" applyNumberFormat="1" applyFont="1" applyFill="1" applyBorder="1" applyAlignment="1">
      <alignment horizontal="left" vertical="center" wrapText="1" readingOrder="1"/>
    </xf>
    <xf numFmtId="0" fontId="52" fillId="0" borderId="15" xfId="0" applyNumberFormat="1" applyFont="1" applyFill="1" applyBorder="1" applyAlignment="1">
      <alignment horizontal="right" vertical="center" wrapText="1" readingOrder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95250</xdr:rowOff>
    </xdr:from>
    <xdr:to>
      <xdr:col>4</xdr:col>
      <xdr:colOff>1104900</xdr:colOff>
      <xdr:row>4</xdr:row>
      <xdr:rowOff>133350</xdr:rowOff>
    </xdr:to>
    <xdr:pic>
      <xdr:nvPicPr>
        <xdr:cNvPr id="1" name="Imagen 3" descr="https://ci3.googleusercontent.com/mail-sig/AIorK4ytXtnc_snVupD02nn-JMbTF3BpIXJS-CpRjl2JYbWcul-VylcqcSZ-pPSO_wcqGMg7as1YiP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56102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104775</xdr:rowOff>
    </xdr:from>
    <xdr:to>
      <xdr:col>4</xdr:col>
      <xdr:colOff>981075</xdr:colOff>
      <xdr:row>4</xdr:row>
      <xdr:rowOff>142875</xdr:rowOff>
    </xdr:to>
    <xdr:pic>
      <xdr:nvPicPr>
        <xdr:cNvPr id="1" name="Imagen 3" descr="https://ci3.googleusercontent.com/mail-sig/AIorK4ytXtnc_snVupD02nn-JMbTF3BpIXJS-CpRjl2JYbWcul-VylcqcSZ-pPSO_wcqGMg7as1YiP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56102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showGridLines="0" zoomScalePageLayoutView="0" workbookViewId="0" topLeftCell="N1">
      <pane ySplit="4" topLeftCell="A21" activePane="bottomLeft" state="frozen"/>
      <selection pane="topLeft" activeCell="A1" sqref="A1"/>
      <selection pane="bottomLeft" activeCell="Q14" sqref="Q14:Q23"/>
    </sheetView>
  </sheetViews>
  <sheetFormatPr defaultColWidth="11.00390625" defaultRowHeight="15" customHeight="1"/>
  <cols>
    <col min="1" max="1" width="11.75390625" style="65" customWidth="1"/>
    <col min="2" max="2" width="23.625" style="65" customWidth="1"/>
    <col min="3" max="3" width="18.875" style="65" customWidth="1"/>
    <col min="4" max="11" width="4.75390625" style="65" customWidth="1"/>
    <col min="12" max="12" width="6.125" style="65" customWidth="1"/>
    <col min="13" max="13" width="8.375" style="65" customWidth="1"/>
    <col min="14" max="14" width="7.00390625" style="65" customWidth="1"/>
    <col min="15" max="15" width="8.375" style="65" customWidth="1"/>
    <col min="16" max="16" width="24.125" style="65" customWidth="1"/>
    <col min="17" max="27" width="16.50390625" style="65" customWidth="1"/>
    <col min="28" max="28" width="0" style="65" hidden="1" customWidth="1"/>
    <col min="29" max="29" width="5.625" style="65" customWidth="1"/>
    <col min="30" max="16384" width="11.00390625" style="65" customWidth="1"/>
  </cols>
  <sheetData>
    <row r="1" spans="1:27" s="65" customFormat="1" ht="15">
      <c r="A1" s="63" t="s">
        <v>0</v>
      </c>
      <c r="B1" s="63">
        <v>2023</v>
      </c>
      <c r="C1" s="64" t="s">
        <v>1</v>
      </c>
      <c r="D1" s="64" t="s">
        <v>1</v>
      </c>
      <c r="E1" s="64" t="s">
        <v>1</v>
      </c>
      <c r="F1" s="64" t="s">
        <v>1</v>
      </c>
      <c r="G1" s="64" t="s">
        <v>1</v>
      </c>
      <c r="H1" s="64" t="s">
        <v>1</v>
      </c>
      <c r="I1" s="64" t="s">
        <v>1</v>
      </c>
      <c r="J1" s="64" t="s">
        <v>1</v>
      </c>
      <c r="K1" s="64" t="s">
        <v>1</v>
      </c>
      <c r="L1" s="64" t="s">
        <v>1</v>
      </c>
      <c r="M1" s="64" t="s">
        <v>1</v>
      </c>
      <c r="N1" s="64" t="s">
        <v>1</v>
      </c>
      <c r="O1" s="64" t="s">
        <v>1</v>
      </c>
      <c r="P1" s="64" t="s">
        <v>1</v>
      </c>
      <c r="Q1" s="64" t="s">
        <v>1</v>
      </c>
      <c r="R1" s="64" t="s">
        <v>1</v>
      </c>
      <c r="S1" s="64" t="s">
        <v>1</v>
      </c>
      <c r="T1" s="64" t="s">
        <v>1</v>
      </c>
      <c r="U1" s="64" t="s">
        <v>1</v>
      </c>
      <c r="V1" s="64" t="s">
        <v>1</v>
      </c>
      <c r="W1" s="64" t="s">
        <v>1</v>
      </c>
      <c r="X1" s="64" t="s">
        <v>1</v>
      </c>
      <c r="Y1" s="64" t="s">
        <v>1</v>
      </c>
      <c r="Z1" s="64" t="s">
        <v>1</v>
      </c>
      <c r="AA1" s="64" t="s">
        <v>1</v>
      </c>
    </row>
    <row r="2" spans="1:27" s="65" customFormat="1" ht="15">
      <c r="A2" s="63" t="s">
        <v>2</v>
      </c>
      <c r="B2" s="63" t="s">
        <v>3</v>
      </c>
      <c r="C2" s="64" t="s">
        <v>1</v>
      </c>
      <c r="D2" s="64" t="s">
        <v>1</v>
      </c>
      <c r="E2" s="64" t="s">
        <v>1</v>
      </c>
      <c r="F2" s="64" t="s">
        <v>1</v>
      </c>
      <c r="G2" s="64" t="s">
        <v>1</v>
      </c>
      <c r="H2" s="64" t="s">
        <v>1</v>
      </c>
      <c r="I2" s="64" t="s">
        <v>1</v>
      </c>
      <c r="J2" s="64" t="s">
        <v>1</v>
      </c>
      <c r="K2" s="64" t="s">
        <v>1</v>
      </c>
      <c r="L2" s="64" t="s">
        <v>1</v>
      </c>
      <c r="M2" s="64" t="s">
        <v>1</v>
      </c>
      <c r="N2" s="64" t="s">
        <v>1</v>
      </c>
      <c r="O2" s="64" t="s">
        <v>1</v>
      </c>
      <c r="P2" s="64" t="s">
        <v>1</v>
      </c>
      <c r="Q2" s="64" t="s">
        <v>1</v>
      </c>
      <c r="R2" s="64" t="s">
        <v>1</v>
      </c>
      <c r="S2" s="64" t="s">
        <v>1</v>
      </c>
      <c r="T2" s="64" t="s">
        <v>1</v>
      </c>
      <c r="U2" s="64" t="s">
        <v>1</v>
      </c>
      <c r="V2" s="64" t="s">
        <v>1</v>
      </c>
      <c r="W2" s="64" t="s">
        <v>1</v>
      </c>
      <c r="X2" s="64" t="s">
        <v>1</v>
      </c>
      <c r="Y2" s="64" t="s">
        <v>1</v>
      </c>
      <c r="Z2" s="64" t="s">
        <v>1</v>
      </c>
      <c r="AA2" s="64" t="s">
        <v>1</v>
      </c>
    </row>
    <row r="3" spans="1:27" s="65" customFormat="1" ht="15">
      <c r="A3" s="63" t="s">
        <v>4</v>
      </c>
      <c r="B3" s="63" t="s">
        <v>108</v>
      </c>
      <c r="C3" s="64" t="s">
        <v>1</v>
      </c>
      <c r="D3" s="64" t="s">
        <v>1</v>
      </c>
      <c r="E3" s="64" t="s">
        <v>1</v>
      </c>
      <c r="F3" s="64" t="s">
        <v>1</v>
      </c>
      <c r="G3" s="64" t="s">
        <v>1</v>
      </c>
      <c r="H3" s="64" t="s">
        <v>1</v>
      </c>
      <c r="I3" s="64" t="s">
        <v>1</v>
      </c>
      <c r="J3" s="64" t="s">
        <v>1</v>
      </c>
      <c r="K3" s="64" t="s">
        <v>1</v>
      </c>
      <c r="L3" s="64" t="s">
        <v>1</v>
      </c>
      <c r="M3" s="64" t="s">
        <v>1</v>
      </c>
      <c r="N3" s="64" t="s">
        <v>1</v>
      </c>
      <c r="O3" s="64" t="s">
        <v>1</v>
      </c>
      <c r="P3" s="64" t="s">
        <v>1</v>
      </c>
      <c r="Q3" s="64" t="s">
        <v>1</v>
      </c>
      <c r="R3" s="64" t="s">
        <v>1</v>
      </c>
      <c r="S3" s="64" t="s">
        <v>1</v>
      </c>
      <c r="T3" s="64" t="s">
        <v>1</v>
      </c>
      <c r="U3" s="64" t="s">
        <v>1</v>
      </c>
      <c r="V3" s="64" t="s">
        <v>1</v>
      </c>
      <c r="W3" s="64" t="s">
        <v>1</v>
      </c>
      <c r="X3" s="64" t="s">
        <v>1</v>
      </c>
      <c r="Y3" s="64" t="s">
        <v>1</v>
      </c>
      <c r="Z3" s="64" t="s">
        <v>1</v>
      </c>
      <c r="AA3" s="64" t="s">
        <v>1</v>
      </c>
    </row>
    <row r="4" spans="1:27" s="65" customFormat="1" ht="24">
      <c r="A4" s="63" t="s">
        <v>5</v>
      </c>
      <c r="B4" s="63" t="s">
        <v>6</v>
      </c>
      <c r="C4" s="63" t="s">
        <v>7</v>
      </c>
      <c r="D4" s="63" t="s">
        <v>8</v>
      </c>
      <c r="E4" s="63" t="s">
        <v>9</v>
      </c>
      <c r="F4" s="63" t="s">
        <v>10</v>
      </c>
      <c r="G4" s="63" t="s">
        <v>11</v>
      </c>
      <c r="H4" s="63" t="s">
        <v>12</v>
      </c>
      <c r="I4" s="63" t="s">
        <v>13</v>
      </c>
      <c r="J4" s="63" t="s">
        <v>14</v>
      </c>
      <c r="K4" s="63" t="s">
        <v>15</v>
      </c>
      <c r="L4" s="63" t="s">
        <v>16</v>
      </c>
      <c r="M4" s="63" t="s">
        <v>17</v>
      </c>
      <c r="N4" s="63" t="s">
        <v>18</v>
      </c>
      <c r="O4" s="63" t="s">
        <v>19</v>
      </c>
      <c r="P4" s="63" t="s">
        <v>20</v>
      </c>
      <c r="Q4" s="63" t="s">
        <v>21</v>
      </c>
      <c r="R4" s="63" t="s">
        <v>22</v>
      </c>
      <c r="S4" s="63" t="s">
        <v>23</v>
      </c>
      <c r="T4" s="63" t="s">
        <v>24</v>
      </c>
      <c r="U4" s="63" t="s">
        <v>25</v>
      </c>
      <c r="V4" s="63" t="s">
        <v>26</v>
      </c>
      <c r="W4" s="63" t="s">
        <v>27</v>
      </c>
      <c r="X4" s="63" t="s">
        <v>28</v>
      </c>
      <c r="Y4" s="63" t="s">
        <v>29</v>
      </c>
      <c r="Z4" s="63" t="s">
        <v>30</v>
      </c>
      <c r="AA4" s="63" t="s">
        <v>31</v>
      </c>
    </row>
    <row r="5" spans="1:27" s="65" customFormat="1" ht="22.5">
      <c r="A5" s="66" t="s">
        <v>32</v>
      </c>
      <c r="B5" s="67" t="s">
        <v>33</v>
      </c>
      <c r="C5" s="68" t="s">
        <v>34</v>
      </c>
      <c r="D5" s="66" t="s">
        <v>35</v>
      </c>
      <c r="E5" s="66" t="s">
        <v>36</v>
      </c>
      <c r="F5" s="66" t="s">
        <v>36</v>
      </c>
      <c r="G5" s="66" t="s">
        <v>36</v>
      </c>
      <c r="H5" s="66"/>
      <c r="I5" s="66"/>
      <c r="J5" s="66"/>
      <c r="K5" s="66"/>
      <c r="L5" s="66"/>
      <c r="M5" s="66" t="s">
        <v>37</v>
      </c>
      <c r="N5" s="66" t="s">
        <v>38</v>
      </c>
      <c r="O5" s="66" t="s">
        <v>39</v>
      </c>
      <c r="P5" s="67" t="s">
        <v>40</v>
      </c>
      <c r="Q5" s="69">
        <v>3585922652</v>
      </c>
      <c r="R5" s="69">
        <v>0</v>
      </c>
      <c r="S5" s="69">
        <v>0</v>
      </c>
      <c r="T5" s="69">
        <v>3585922652</v>
      </c>
      <c r="U5" s="69">
        <v>0</v>
      </c>
      <c r="V5" s="69">
        <v>3585922652</v>
      </c>
      <c r="W5" s="69">
        <v>0</v>
      </c>
      <c r="X5" s="69">
        <v>434875897</v>
      </c>
      <c r="Y5" s="69">
        <v>218185892</v>
      </c>
      <c r="Z5" s="69">
        <v>218185892</v>
      </c>
      <c r="AA5" s="69">
        <v>218185892</v>
      </c>
    </row>
    <row r="6" spans="1:27" s="65" customFormat="1" ht="22.5">
      <c r="A6" s="66" t="s">
        <v>32</v>
      </c>
      <c r="B6" s="67" t="s">
        <v>33</v>
      </c>
      <c r="C6" s="68" t="s">
        <v>41</v>
      </c>
      <c r="D6" s="66" t="s">
        <v>35</v>
      </c>
      <c r="E6" s="66" t="s">
        <v>36</v>
      </c>
      <c r="F6" s="66" t="s">
        <v>36</v>
      </c>
      <c r="G6" s="66" t="s">
        <v>42</v>
      </c>
      <c r="H6" s="66"/>
      <c r="I6" s="66"/>
      <c r="J6" s="66"/>
      <c r="K6" s="66"/>
      <c r="L6" s="66"/>
      <c r="M6" s="66" t="s">
        <v>37</v>
      </c>
      <c r="N6" s="66" t="s">
        <v>38</v>
      </c>
      <c r="O6" s="66" t="s">
        <v>39</v>
      </c>
      <c r="P6" s="67" t="s">
        <v>43</v>
      </c>
      <c r="Q6" s="69">
        <v>1296734872</v>
      </c>
      <c r="R6" s="69">
        <v>0</v>
      </c>
      <c r="S6" s="69">
        <v>0</v>
      </c>
      <c r="T6" s="69">
        <v>1296734872</v>
      </c>
      <c r="U6" s="69">
        <v>0</v>
      </c>
      <c r="V6" s="69">
        <v>1296734872</v>
      </c>
      <c r="W6" s="69">
        <v>0</v>
      </c>
      <c r="X6" s="69">
        <v>116155926</v>
      </c>
      <c r="Y6" s="69">
        <v>116155926</v>
      </c>
      <c r="Z6" s="69">
        <v>116155926</v>
      </c>
      <c r="AA6" s="69">
        <v>116155926</v>
      </c>
    </row>
    <row r="7" spans="1:27" s="65" customFormat="1" ht="33.75">
      <c r="A7" s="66" t="s">
        <v>32</v>
      </c>
      <c r="B7" s="67" t="s">
        <v>33</v>
      </c>
      <c r="C7" s="68" t="s">
        <v>44</v>
      </c>
      <c r="D7" s="66" t="s">
        <v>35</v>
      </c>
      <c r="E7" s="66" t="s">
        <v>36</v>
      </c>
      <c r="F7" s="66" t="s">
        <v>36</v>
      </c>
      <c r="G7" s="66" t="s">
        <v>45</v>
      </c>
      <c r="H7" s="66"/>
      <c r="I7" s="66"/>
      <c r="J7" s="66"/>
      <c r="K7" s="66"/>
      <c r="L7" s="66"/>
      <c r="M7" s="66" t="s">
        <v>37</v>
      </c>
      <c r="N7" s="66" t="s">
        <v>38</v>
      </c>
      <c r="O7" s="66" t="s">
        <v>39</v>
      </c>
      <c r="P7" s="67" t="s">
        <v>46</v>
      </c>
      <c r="Q7" s="69">
        <v>509550655</v>
      </c>
      <c r="R7" s="69">
        <v>0</v>
      </c>
      <c r="S7" s="69">
        <v>0</v>
      </c>
      <c r="T7" s="69">
        <v>509550655</v>
      </c>
      <c r="U7" s="69">
        <v>0</v>
      </c>
      <c r="V7" s="69">
        <v>509550655</v>
      </c>
      <c r="W7" s="69">
        <v>0</v>
      </c>
      <c r="X7" s="69">
        <v>44162074</v>
      </c>
      <c r="Y7" s="69">
        <v>23223305</v>
      </c>
      <c r="Z7" s="69">
        <v>23223305</v>
      </c>
      <c r="AA7" s="69">
        <v>23223305</v>
      </c>
    </row>
    <row r="8" spans="1:27" s="65" customFormat="1" ht="22.5">
      <c r="A8" s="66" t="s">
        <v>32</v>
      </c>
      <c r="B8" s="67" t="s">
        <v>33</v>
      </c>
      <c r="C8" s="68" t="s">
        <v>103</v>
      </c>
      <c r="D8" s="66" t="s">
        <v>35</v>
      </c>
      <c r="E8" s="66" t="s">
        <v>42</v>
      </c>
      <c r="F8" s="66"/>
      <c r="G8" s="66"/>
      <c r="H8" s="66"/>
      <c r="I8" s="66"/>
      <c r="J8" s="66"/>
      <c r="K8" s="66"/>
      <c r="L8" s="66"/>
      <c r="M8" s="66" t="s">
        <v>37</v>
      </c>
      <c r="N8" s="66" t="s">
        <v>38</v>
      </c>
      <c r="O8" s="66" t="s">
        <v>39</v>
      </c>
      <c r="P8" s="67" t="s">
        <v>104</v>
      </c>
      <c r="Q8" s="69">
        <v>1103728960</v>
      </c>
      <c r="R8" s="69">
        <v>0</v>
      </c>
      <c r="S8" s="69">
        <v>0</v>
      </c>
      <c r="T8" s="69">
        <v>1103728960</v>
      </c>
      <c r="U8" s="69">
        <v>0</v>
      </c>
      <c r="V8" s="69">
        <v>262153217</v>
      </c>
      <c r="W8" s="69">
        <v>841575743</v>
      </c>
      <c r="X8" s="69">
        <v>156493380.6</v>
      </c>
      <c r="Y8" s="69">
        <v>9217742.6</v>
      </c>
      <c r="Z8" s="69">
        <v>9217742.6</v>
      </c>
      <c r="AA8" s="69">
        <v>9217742.6</v>
      </c>
    </row>
    <row r="9" spans="1:27" s="65" customFormat="1" ht="22.5">
      <c r="A9" s="66" t="s">
        <v>32</v>
      </c>
      <c r="B9" s="67" t="s">
        <v>33</v>
      </c>
      <c r="C9" s="68" t="s">
        <v>49</v>
      </c>
      <c r="D9" s="66" t="s">
        <v>35</v>
      </c>
      <c r="E9" s="66" t="s">
        <v>45</v>
      </c>
      <c r="F9" s="66" t="s">
        <v>50</v>
      </c>
      <c r="G9" s="66" t="s">
        <v>42</v>
      </c>
      <c r="H9" s="66" t="s">
        <v>51</v>
      </c>
      <c r="I9" s="66"/>
      <c r="J9" s="66"/>
      <c r="K9" s="66"/>
      <c r="L9" s="66"/>
      <c r="M9" s="66" t="s">
        <v>37</v>
      </c>
      <c r="N9" s="66" t="s">
        <v>38</v>
      </c>
      <c r="O9" s="66" t="s">
        <v>39</v>
      </c>
      <c r="P9" s="67" t="s">
        <v>52</v>
      </c>
      <c r="Q9" s="69">
        <v>1151077</v>
      </c>
      <c r="R9" s="69">
        <v>0</v>
      </c>
      <c r="S9" s="69">
        <v>0</v>
      </c>
      <c r="T9" s="69">
        <v>1151077</v>
      </c>
      <c r="U9" s="69">
        <v>0</v>
      </c>
      <c r="V9" s="69">
        <v>0</v>
      </c>
      <c r="W9" s="69">
        <v>1151077</v>
      </c>
      <c r="X9" s="69">
        <v>0</v>
      </c>
      <c r="Y9" s="69">
        <v>0</v>
      </c>
      <c r="Z9" s="69">
        <v>0</v>
      </c>
      <c r="AA9" s="69">
        <v>0</v>
      </c>
    </row>
    <row r="10" spans="1:27" s="65" customFormat="1" ht="33.75">
      <c r="A10" s="66" t="s">
        <v>32</v>
      </c>
      <c r="B10" s="67" t="s">
        <v>33</v>
      </c>
      <c r="C10" s="68" t="s">
        <v>53</v>
      </c>
      <c r="D10" s="66" t="s">
        <v>35</v>
      </c>
      <c r="E10" s="66" t="s">
        <v>45</v>
      </c>
      <c r="F10" s="66" t="s">
        <v>50</v>
      </c>
      <c r="G10" s="66" t="s">
        <v>42</v>
      </c>
      <c r="H10" s="66" t="s">
        <v>54</v>
      </c>
      <c r="I10" s="66"/>
      <c r="J10" s="66"/>
      <c r="K10" s="66"/>
      <c r="L10" s="66"/>
      <c r="M10" s="66" t="s">
        <v>37</v>
      </c>
      <c r="N10" s="66" t="s">
        <v>38</v>
      </c>
      <c r="O10" s="66" t="s">
        <v>39</v>
      </c>
      <c r="P10" s="67" t="s">
        <v>55</v>
      </c>
      <c r="Q10" s="69">
        <v>17535000</v>
      </c>
      <c r="R10" s="69">
        <v>0</v>
      </c>
      <c r="S10" s="69">
        <v>0</v>
      </c>
      <c r="T10" s="69">
        <v>17535000</v>
      </c>
      <c r="U10" s="69">
        <v>0</v>
      </c>
      <c r="V10" s="69">
        <v>17535000</v>
      </c>
      <c r="W10" s="69">
        <v>0</v>
      </c>
      <c r="X10" s="69">
        <v>2358642</v>
      </c>
      <c r="Y10" s="69">
        <v>74888</v>
      </c>
      <c r="Z10" s="69">
        <v>74888</v>
      </c>
      <c r="AA10" s="69">
        <v>74888</v>
      </c>
    </row>
    <row r="11" spans="1:27" s="65" customFormat="1" ht="22.5">
      <c r="A11" s="66" t="s">
        <v>32</v>
      </c>
      <c r="B11" s="67" t="s">
        <v>33</v>
      </c>
      <c r="C11" s="68" t="s">
        <v>105</v>
      </c>
      <c r="D11" s="66" t="s">
        <v>35</v>
      </c>
      <c r="E11" s="66" t="s">
        <v>45</v>
      </c>
      <c r="F11" s="66" t="s">
        <v>38</v>
      </c>
      <c r="G11" s="66"/>
      <c r="H11" s="66"/>
      <c r="I11" s="66"/>
      <c r="J11" s="66"/>
      <c r="K11" s="66"/>
      <c r="L11" s="66"/>
      <c r="M11" s="66" t="s">
        <v>37</v>
      </c>
      <c r="N11" s="66" t="s">
        <v>38</v>
      </c>
      <c r="O11" s="66" t="s">
        <v>39</v>
      </c>
      <c r="P11" s="67" t="s">
        <v>106</v>
      </c>
      <c r="Q11" s="69">
        <v>7506270</v>
      </c>
      <c r="R11" s="69">
        <v>0</v>
      </c>
      <c r="S11" s="69">
        <v>0</v>
      </c>
      <c r="T11" s="69">
        <v>7506270</v>
      </c>
      <c r="U11" s="69">
        <v>0</v>
      </c>
      <c r="V11" s="69">
        <v>0</v>
      </c>
      <c r="W11" s="69">
        <v>7506270</v>
      </c>
      <c r="X11" s="69">
        <v>0</v>
      </c>
      <c r="Y11" s="69">
        <v>0</v>
      </c>
      <c r="Z11" s="69">
        <v>0</v>
      </c>
      <c r="AA11" s="69">
        <v>0</v>
      </c>
    </row>
    <row r="12" spans="1:27" s="65" customFormat="1" ht="22.5">
      <c r="A12" s="66" t="s">
        <v>32</v>
      </c>
      <c r="B12" s="67" t="s">
        <v>33</v>
      </c>
      <c r="C12" s="68" t="s">
        <v>56</v>
      </c>
      <c r="D12" s="66" t="s">
        <v>35</v>
      </c>
      <c r="E12" s="66" t="s">
        <v>57</v>
      </c>
      <c r="F12" s="66" t="s">
        <v>36</v>
      </c>
      <c r="G12" s="66"/>
      <c r="H12" s="66"/>
      <c r="I12" s="66"/>
      <c r="J12" s="66"/>
      <c r="K12" s="66"/>
      <c r="L12" s="66"/>
      <c r="M12" s="66" t="s">
        <v>37</v>
      </c>
      <c r="N12" s="66" t="s">
        <v>38</v>
      </c>
      <c r="O12" s="66" t="s">
        <v>39</v>
      </c>
      <c r="P12" s="67" t="s">
        <v>58</v>
      </c>
      <c r="Q12" s="69">
        <v>33655865</v>
      </c>
      <c r="R12" s="69">
        <v>0</v>
      </c>
      <c r="S12" s="69">
        <v>0</v>
      </c>
      <c r="T12" s="69">
        <v>33655865</v>
      </c>
      <c r="U12" s="69">
        <v>0</v>
      </c>
      <c r="V12" s="69">
        <v>2108000</v>
      </c>
      <c r="W12" s="69">
        <v>31547865</v>
      </c>
      <c r="X12" s="69">
        <v>2108000</v>
      </c>
      <c r="Y12" s="69">
        <v>2108000</v>
      </c>
      <c r="Z12" s="69">
        <v>2108000</v>
      </c>
      <c r="AA12" s="69">
        <v>2108000</v>
      </c>
    </row>
    <row r="13" spans="1:27" s="65" customFormat="1" ht="22.5">
      <c r="A13" s="66" t="s">
        <v>32</v>
      </c>
      <c r="B13" s="67" t="s">
        <v>33</v>
      </c>
      <c r="C13" s="68" t="s">
        <v>59</v>
      </c>
      <c r="D13" s="66" t="s">
        <v>35</v>
      </c>
      <c r="E13" s="66" t="s">
        <v>57</v>
      </c>
      <c r="F13" s="66" t="s">
        <v>50</v>
      </c>
      <c r="G13" s="66" t="s">
        <v>36</v>
      </c>
      <c r="H13" s="66"/>
      <c r="I13" s="66"/>
      <c r="J13" s="66"/>
      <c r="K13" s="66"/>
      <c r="L13" s="66"/>
      <c r="M13" s="66" t="s">
        <v>37</v>
      </c>
      <c r="N13" s="66" t="s">
        <v>60</v>
      </c>
      <c r="O13" s="66" t="s">
        <v>61</v>
      </c>
      <c r="P13" s="67" t="s">
        <v>62</v>
      </c>
      <c r="Q13" s="69">
        <v>29000000</v>
      </c>
      <c r="R13" s="69">
        <v>0</v>
      </c>
      <c r="S13" s="69">
        <v>0</v>
      </c>
      <c r="T13" s="69">
        <v>29000000</v>
      </c>
      <c r="U13" s="69">
        <v>0</v>
      </c>
      <c r="V13" s="69">
        <v>0</v>
      </c>
      <c r="W13" s="69">
        <v>29000000</v>
      </c>
      <c r="X13" s="69">
        <v>0</v>
      </c>
      <c r="Y13" s="69">
        <v>0</v>
      </c>
      <c r="Z13" s="69">
        <v>0</v>
      </c>
      <c r="AA13" s="69">
        <v>0</v>
      </c>
    </row>
    <row r="14" spans="1:27" s="65" customFormat="1" ht="56.25">
      <c r="A14" s="66" t="s">
        <v>32</v>
      </c>
      <c r="B14" s="67" t="s">
        <v>33</v>
      </c>
      <c r="C14" s="68" t="s">
        <v>63</v>
      </c>
      <c r="D14" s="66" t="s">
        <v>64</v>
      </c>
      <c r="E14" s="66" t="s">
        <v>65</v>
      </c>
      <c r="F14" s="66" t="s">
        <v>66</v>
      </c>
      <c r="G14" s="66" t="s">
        <v>67</v>
      </c>
      <c r="H14" s="66"/>
      <c r="I14" s="66"/>
      <c r="J14" s="66"/>
      <c r="K14" s="66"/>
      <c r="L14" s="66"/>
      <c r="M14" s="66" t="s">
        <v>37</v>
      </c>
      <c r="N14" s="66" t="s">
        <v>38</v>
      </c>
      <c r="O14" s="66" t="s">
        <v>39</v>
      </c>
      <c r="P14" s="67" t="s">
        <v>68</v>
      </c>
      <c r="Q14" s="69">
        <v>1523012986</v>
      </c>
      <c r="R14" s="69">
        <v>0</v>
      </c>
      <c r="S14" s="69">
        <v>0</v>
      </c>
      <c r="T14" s="69">
        <v>1523012986</v>
      </c>
      <c r="U14" s="69">
        <v>0</v>
      </c>
      <c r="V14" s="69">
        <v>139824800</v>
      </c>
      <c r="W14" s="69">
        <v>1383188186</v>
      </c>
      <c r="X14" s="69">
        <v>137324800</v>
      </c>
      <c r="Y14" s="69">
        <v>0</v>
      </c>
      <c r="Z14" s="69">
        <v>0</v>
      </c>
      <c r="AA14" s="69">
        <v>0</v>
      </c>
    </row>
    <row r="15" spans="1:27" s="65" customFormat="1" ht="56.25">
      <c r="A15" s="66" t="s">
        <v>32</v>
      </c>
      <c r="B15" s="67" t="s">
        <v>33</v>
      </c>
      <c r="C15" s="68" t="s">
        <v>63</v>
      </c>
      <c r="D15" s="66" t="s">
        <v>64</v>
      </c>
      <c r="E15" s="66" t="s">
        <v>65</v>
      </c>
      <c r="F15" s="66" t="s">
        <v>66</v>
      </c>
      <c r="G15" s="66" t="s">
        <v>67</v>
      </c>
      <c r="H15" s="66"/>
      <c r="I15" s="66"/>
      <c r="J15" s="66"/>
      <c r="K15" s="66"/>
      <c r="L15" s="66"/>
      <c r="M15" s="66" t="s">
        <v>69</v>
      </c>
      <c r="N15" s="66" t="s">
        <v>70</v>
      </c>
      <c r="O15" s="66" t="s">
        <v>39</v>
      </c>
      <c r="P15" s="67" t="s">
        <v>68</v>
      </c>
      <c r="Q15" s="69">
        <v>831452887</v>
      </c>
      <c r="R15" s="69">
        <v>0</v>
      </c>
      <c r="S15" s="69">
        <v>0</v>
      </c>
      <c r="T15" s="69">
        <v>831452887</v>
      </c>
      <c r="U15" s="69">
        <v>0</v>
      </c>
      <c r="V15" s="69">
        <v>0</v>
      </c>
      <c r="W15" s="69">
        <v>831452887</v>
      </c>
      <c r="X15" s="69">
        <v>0</v>
      </c>
      <c r="Y15" s="69">
        <v>0</v>
      </c>
      <c r="Z15" s="69">
        <v>0</v>
      </c>
      <c r="AA15" s="69">
        <v>0</v>
      </c>
    </row>
    <row r="16" spans="1:27" s="65" customFormat="1" ht="56.25">
      <c r="A16" s="66" t="s">
        <v>32</v>
      </c>
      <c r="B16" s="67" t="s">
        <v>33</v>
      </c>
      <c r="C16" s="68" t="s">
        <v>63</v>
      </c>
      <c r="D16" s="66" t="s">
        <v>64</v>
      </c>
      <c r="E16" s="66" t="s">
        <v>65</v>
      </c>
      <c r="F16" s="66" t="s">
        <v>66</v>
      </c>
      <c r="G16" s="66" t="s">
        <v>67</v>
      </c>
      <c r="H16" s="66"/>
      <c r="I16" s="66"/>
      <c r="J16" s="66"/>
      <c r="K16" s="66"/>
      <c r="L16" s="66"/>
      <c r="M16" s="66" t="s">
        <v>69</v>
      </c>
      <c r="N16" s="66" t="s">
        <v>107</v>
      </c>
      <c r="O16" s="66" t="s">
        <v>39</v>
      </c>
      <c r="P16" s="67" t="s">
        <v>68</v>
      </c>
      <c r="Q16" s="69">
        <v>209017201</v>
      </c>
      <c r="R16" s="69">
        <v>0</v>
      </c>
      <c r="S16" s="69">
        <v>0</v>
      </c>
      <c r="T16" s="69">
        <v>209017201</v>
      </c>
      <c r="U16" s="69">
        <v>0</v>
      </c>
      <c r="V16" s="69">
        <v>10880000</v>
      </c>
      <c r="W16" s="69">
        <v>198137201</v>
      </c>
      <c r="X16" s="69">
        <v>0</v>
      </c>
      <c r="Y16" s="69">
        <v>0</v>
      </c>
      <c r="Z16" s="69">
        <v>0</v>
      </c>
      <c r="AA16" s="69">
        <v>0</v>
      </c>
    </row>
    <row r="17" spans="1:27" s="65" customFormat="1" ht="56.25">
      <c r="A17" s="66" t="s">
        <v>32</v>
      </c>
      <c r="B17" s="67" t="s">
        <v>33</v>
      </c>
      <c r="C17" s="68" t="s">
        <v>71</v>
      </c>
      <c r="D17" s="66" t="s">
        <v>64</v>
      </c>
      <c r="E17" s="66" t="s">
        <v>65</v>
      </c>
      <c r="F17" s="66" t="s">
        <v>66</v>
      </c>
      <c r="G17" s="66" t="s">
        <v>72</v>
      </c>
      <c r="H17" s="66"/>
      <c r="I17" s="66"/>
      <c r="J17" s="66"/>
      <c r="K17" s="66"/>
      <c r="L17" s="66"/>
      <c r="M17" s="66" t="s">
        <v>37</v>
      </c>
      <c r="N17" s="66" t="s">
        <v>38</v>
      </c>
      <c r="O17" s="66" t="s">
        <v>39</v>
      </c>
      <c r="P17" s="67" t="s">
        <v>73</v>
      </c>
      <c r="Q17" s="69">
        <v>2188752490</v>
      </c>
      <c r="R17" s="69">
        <v>0</v>
      </c>
      <c r="S17" s="69">
        <v>0</v>
      </c>
      <c r="T17" s="69">
        <v>2188752490</v>
      </c>
      <c r="U17" s="69">
        <v>0</v>
      </c>
      <c r="V17" s="69">
        <v>110619713</v>
      </c>
      <c r="W17" s="69">
        <v>2078132777</v>
      </c>
      <c r="X17" s="69">
        <v>110419200</v>
      </c>
      <c r="Y17" s="69">
        <v>0</v>
      </c>
      <c r="Z17" s="69">
        <v>0</v>
      </c>
      <c r="AA17" s="69">
        <v>0</v>
      </c>
    </row>
    <row r="18" spans="1:27" s="65" customFormat="1" ht="56.25">
      <c r="A18" s="66" t="s">
        <v>32</v>
      </c>
      <c r="B18" s="67" t="s">
        <v>33</v>
      </c>
      <c r="C18" s="68" t="s">
        <v>71</v>
      </c>
      <c r="D18" s="66" t="s">
        <v>64</v>
      </c>
      <c r="E18" s="66" t="s">
        <v>65</v>
      </c>
      <c r="F18" s="66" t="s">
        <v>66</v>
      </c>
      <c r="G18" s="66" t="s">
        <v>72</v>
      </c>
      <c r="H18" s="66"/>
      <c r="I18" s="66"/>
      <c r="J18" s="66"/>
      <c r="K18" s="66"/>
      <c r="L18" s="66"/>
      <c r="M18" s="66" t="s">
        <v>69</v>
      </c>
      <c r="N18" s="66" t="s">
        <v>70</v>
      </c>
      <c r="O18" s="66" t="s">
        <v>39</v>
      </c>
      <c r="P18" s="67" t="s">
        <v>73</v>
      </c>
      <c r="Q18" s="69">
        <v>498767745</v>
      </c>
      <c r="R18" s="69">
        <v>0</v>
      </c>
      <c r="S18" s="69">
        <v>0</v>
      </c>
      <c r="T18" s="69">
        <v>498767745</v>
      </c>
      <c r="U18" s="69">
        <v>0</v>
      </c>
      <c r="V18" s="69">
        <v>0</v>
      </c>
      <c r="W18" s="69">
        <v>498767745</v>
      </c>
      <c r="X18" s="69">
        <v>0</v>
      </c>
      <c r="Y18" s="69">
        <v>0</v>
      </c>
      <c r="Z18" s="69">
        <v>0</v>
      </c>
      <c r="AA18" s="69">
        <v>0</v>
      </c>
    </row>
    <row r="19" spans="1:27" s="65" customFormat="1" ht="56.25">
      <c r="A19" s="66" t="s">
        <v>32</v>
      </c>
      <c r="B19" s="67" t="s">
        <v>33</v>
      </c>
      <c r="C19" s="68" t="s">
        <v>71</v>
      </c>
      <c r="D19" s="66" t="s">
        <v>64</v>
      </c>
      <c r="E19" s="66" t="s">
        <v>65</v>
      </c>
      <c r="F19" s="66" t="s">
        <v>66</v>
      </c>
      <c r="G19" s="66" t="s">
        <v>72</v>
      </c>
      <c r="H19" s="66"/>
      <c r="I19" s="66"/>
      <c r="J19" s="66"/>
      <c r="K19" s="66"/>
      <c r="L19" s="66"/>
      <c r="M19" s="66" t="s">
        <v>69</v>
      </c>
      <c r="N19" s="66" t="s">
        <v>107</v>
      </c>
      <c r="O19" s="66" t="s">
        <v>39</v>
      </c>
      <c r="P19" s="67" t="s">
        <v>73</v>
      </c>
      <c r="Q19" s="69">
        <v>89578801</v>
      </c>
      <c r="R19" s="69">
        <v>0</v>
      </c>
      <c r="S19" s="69">
        <v>0</v>
      </c>
      <c r="T19" s="69">
        <v>89578801</v>
      </c>
      <c r="U19" s="69">
        <v>0</v>
      </c>
      <c r="V19" s="69">
        <v>30176000</v>
      </c>
      <c r="W19" s="69">
        <v>59402801</v>
      </c>
      <c r="X19" s="69">
        <v>30176000</v>
      </c>
      <c r="Y19" s="69">
        <v>0</v>
      </c>
      <c r="Z19" s="69">
        <v>0</v>
      </c>
      <c r="AA19" s="69">
        <v>0</v>
      </c>
    </row>
    <row r="20" spans="1:27" s="65" customFormat="1" ht="67.5">
      <c r="A20" s="66" t="s">
        <v>32</v>
      </c>
      <c r="B20" s="67" t="s">
        <v>33</v>
      </c>
      <c r="C20" s="68" t="s">
        <v>74</v>
      </c>
      <c r="D20" s="66" t="s">
        <v>64</v>
      </c>
      <c r="E20" s="66" t="s">
        <v>75</v>
      </c>
      <c r="F20" s="66" t="s">
        <v>66</v>
      </c>
      <c r="G20" s="66" t="s">
        <v>76</v>
      </c>
      <c r="H20" s="66"/>
      <c r="I20" s="66"/>
      <c r="J20" s="66"/>
      <c r="K20" s="66"/>
      <c r="L20" s="66"/>
      <c r="M20" s="66" t="s">
        <v>37</v>
      </c>
      <c r="N20" s="66" t="s">
        <v>38</v>
      </c>
      <c r="O20" s="66" t="s">
        <v>39</v>
      </c>
      <c r="P20" s="67" t="s">
        <v>77</v>
      </c>
      <c r="Q20" s="69">
        <v>823907256</v>
      </c>
      <c r="R20" s="69">
        <v>0</v>
      </c>
      <c r="S20" s="69">
        <v>0</v>
      </c>
      <c r="T20" s="69">
        <v>823907256</v>
      </c>
      <c r="U20" s="69">
        <v>0</v>
      </c>
      <c r="V20" s="69">
        <v>106127217</v>
      </c>
      <c r="W20" s="69">
        <v>717780039</v>
      </c>
      <c r="X20" s="69">
        <v>95631517</v>
      </c>
      <c r="Y20" s="69">
        <v>0</v>
      </c>
      <c r="Z20" s="69">
        <v>0</v>
      </c>
      <c r="AA20" s="69">
        <v>0</v>
      </c>
    </row>
    <row r="21" spans="1:27" s="65" customFormat="1" ht="67.5">
      <c r="A21" s="66" t="s">
        <v>32</v>
      </c>
      <c r="B21" s="67" t="s">
        <v>33</v>
      </c>
      <c r="C21" s="68" t="s">
        <v>74</v>
      </c>
      <c r="D21" s="66" t="s">
        <v>64</v>
      </c>
      <c r="E21" s="66" t="s">
        <v>75</v>
      </c>
      <c r="F21" s="66" t="s">
        <v>66</v>
      </c>
      <c r="G21" s="66" t="s">
        <v>76</v>
      </c>
      <c r="H21" s="66"/>
      <c r="I21" s="66"/>
      <c r="J21" s="66"/>
      <c r="K21" s="66"/>
      <c r="L21" s="66"/>
      <c r="M21" s="66" t="s">
        <v>69</v>
      </c>
      <c r="N21" s="66" t="s">
        <v>107</v>
      </c>
      <c r="O21" s="66" t="s">
        <v>39</v>
      </c>
      <c r="P21" s="67" t="s">
        <v>77</v>
      </c>
      <c r="Q21" s="69">
        <v>58536200</v>
      </c>
      <c r="R21" s="69">
        <v>0</v>
      </c>
      <c r="S21" s="69">
        <v>0</v>
      </c>
      <c r="T21" s="69">
        <v>58536200</v>
      </c>
      <c r="U21" s="69">
        <v>0</v>
      </c>
      <c r="V21" s="69">
        <v>0</v>
      </c>
      <c r="W21" s="69">
        <v>58536200</v>
      </c>
      <c r="X21" s="69">
        <v>0</v>
      </c>
      <c r="Y21" s="69">
        <v>0</v>
      </c>
      <c r="Z21" s="69">
        <v>0</v>
      </c>
      <c r="AA21" s="69">
        <v>0</v>
      </c>
    </row>
    <row r="22" spans="1:27" s="65" customFormat="1" ht="45">
      <c r="A22" s="66" t="s">
        <v>32</v>
      </c>
      <c r="B22" s="67" t="s">
        <v>33</v>
      </c>
      <c r="C22" s="68" t="s">
        <v>78</v>
      </c>
      <c r="D22" s="66" t="s">
        <v>64</v>
      </c>
      <c r="E22" s="66" t="s">
        <v>75</v>
      </c>
      <c r="F22" s="66" t="s">
        <v>66</v>
      </c>
      <c r="G22" s="66" t="s">
        <v>67</v>
      </c>
      <c r="H22" s="66"/>
      <c r="I22" s="66"/>
      <c r="J22" s="66"/>
      <c r="K22" s="66"/>
      <c r="L22" s="66"/>
      <c r="M22" s="66" t="s">
        <v>37</v>
      </c>
      <c r="N22" s="66" t="s">
        <v>38</v>
      </c>
      <c r="O22" s="66" t="s">
        <v>39</v>
      </c>
      <c r="P22" s="67" t="s">
        <v>79</v>
      </c>
      <c r="Q22" s="69">
        <v>1214827268</v>
      </c>
      <c r="R22" s="69">
        <v>0</v>
      </c>
      <c r="S22" s="69">
        <v>0</v>
      </c>
      <c r="T22" s="69">
        <v>1214827268</v>
      </c>
      <c r="U22" s="69">
        <v>0</v>
      </c>
      <c r="V22" s="69">
        <v>361403362</v>
      </c>
      <c r="W22" s="69">
        <v>853423906</v>
      </c>
      <c r="X22" s="69">
        <v>321284629</v>
      </c>
      <c r="Y22" s="69">
        <v>0</v>
      </c>
      <c r="Z22" s="69">
        <v>0</v>
      </c>
      <c r="AA22" s="69">
        <v>0</v>
      </c>
    </row>
    <row r="23" spans="1:27" s="65" customFormat="1" ht="45">
      <c r="A23" s="66" t="s">
        <v>32</v>
      </c>
      <c r="B23" s="67" t="s">
        <v>33</v>
      </c>
      <c r="C23" s="68" t="s">
        <v>78</v>
      </c>
      <c r="D23" s="66" t="s">
        <v>64</v>
      </c>
      <c r="E23" s="66" t="s">
        <v>75</v>
      </c>
      <c r="F23" s="66" t="s">
        <v>66</v>
      </c>
      <c r="G23" s="66" t="s">
        <v>67</v>
      </c>
      <c r="H23" s="66"/>
      <c r="I23" s="66"/>
      <c r="J23" s="66"/>
      <c r="K23" s="66"/>
      <c r="L23" s="66"/>
      <c r="M23" s="66" t="s">
        <v>69</v>
      </c>
      <c r="N23" s="66" t="s">
        <v>107</v>
      </c>
      <c r="O23" s="66" t="s">
        <v>39</v>
      </c>
      <c r="P23" s="67" t="s">
        <v>79</v>
      </c>
      <c r="Q23" s="69">
        <v>100000000</v>
      </c>
      <c r="R23" s="69">
        <v>0</v>
      </c>
      <c r="S23" s="69">
        <v>0</v>
      </c>
      <c r="T23" s="69">
        <v>100000000</v>
      </c>
      <c r="U23" s="69">
        <v>0</v>
      </c>
      <c r="V23" s="69">
        <v>37746411</v>
      </c>
      <c r="W23" s="69">
        <v>62253589</v>
      </c>
      <c r="X23" s="69">
        <v>37746411</v>
      </c>
      <c r="Y23" s="69">
        <v>0</v>
      </c>
      <c r="Z23" s="69">
        <v>0</v>
      </c>
      <c r="AA23" s="69">
        <v>0</v>
      </c>
    </row>
    <row r="24" spans="1:27" s="65" customFormat="1" ht="15">
      <c r="A24" s="66" t="s">
        <v>1</v>
      </c>
      <c r="B24" s="67" t="s">
        <v>1</v>
      </c>
      <c r="C24" s="68" t="s">
        <v>1</v>
      </c>
      <c r="D24" s="66" t="s">
        <v>1</v>
      </c>
      <c r="E24" s="66" t="s">
        <v>1</v>
      </c>
      <c r="F24" s="66" t="s">
        <v>1</v>
      </c>
      <c r="G24" s="66" t="s">
        <v>1</v>
      </c>
      <c r="H24" s="66" t="s">
        <v>1</v>
      </c>
      <c r="I24" s="66" t="s">
        <v>1</v>
      </c>
      <c r="J24" s="66" t="s">
        <v>1</v>
      </c>
      <c r="K24" s="66" t="s">
        <v>1</v>
      </c>
      <c r="L24" s="66" t="s">
        <v>1</v>
      </c>
      <c r="M24" s="66" t="s">
        <v>1</v>
      </c>
      <c r="N24" s="66" t="s">
        <v>1</v>
      </c>
      <c r="O24" s="66" t="s">
        <v>1</v>
      </c>
      <c r="P24" s="67" t="s">
        <v>1</v>
      </c>
      <c r="Q24" s="69">
        <v>14122638185</v>
      </c>
      <c r="R24" s="69">
        <v>0</v>
      </c>
      <c r="S24" s="69">
        <v>0</v>
      </c>
      <c r="T24" s="69">
        <v>14122638185</v>
      </c>
      <c r="U24" s="69">
        <v>0</v>
      </c>
      <c r="V24" s="69">
        <v>6470781899</v>
      </c>
      <c r="W24" s="69">
        <v>7651856286</v>
      </c>
      <c r="X24" s="69">
        <v>1488736476.6</v>
      </c>
      <c r="Y24" s="69">
        <v>368965753.6</v>
      </c>
      <c r="Z24" s="69">
        <v>368965753.6</v>
      </c>
      <c r="AA24" s="69">
        <v>368965753.6</v>
      </c>
    </row>
    <row r="25" spans="1:27" s="65" customFormat="1" ht="15">
      <c r="A25" s="66" t="s">
        <v>1</v>
      </c>
      <c r="B25" s="70" t="s">
        <v>1</v>
      </c>
      <c r="C25" s="68" t="s">
        <v>1</v>
      </c>
      <c r="D25" s="66" t="s">
        <v>1</v>
      </c>
      <c r="E25" s="66" t="s">
        <v>1</v>
      </c>
      <c r="F25" s="66" t="s">
        <v>1</v>
      </c>
      <c r="G25" s="66" t="s">
        <v>1</v>
      </c>
      <c r="H25" s="66" t="s">
        <v>1</v>
      </c>
      <c r="I25" s="66" t="s">
        <v>1</v>
      </c>
      <c r="J25" s="66" t="s">
        <v>1</v>
      </c>
      <c r="K25" s="66" t="s">
        <v>1</v>
      </c>
      <c r="L25" s="66" t="s">
        <v>1</v>
      </c>
      <c r="M25" s="66" t="s">
        <v>1</v>
      </c>
      <c r="N25" s="66" t="s">
        <v>1</v>
      </c>
      <c r="O25" s="66" t="s">
        <v>1</v>
      </c>
      <c r="P25" s="67" t="s">
        <v>1</v>
      </c>
      <c r="Q25" s="71" t="s">
        <v>1</v>
      </c>
      <c r="R25" s="71" t="s">
        <v>1</v>
      </c>
      <c r="S25" s="71" t="s">
        <v>1</v>
      </c>
      <c r="T25" s="71" t="s">
        <v>1</v>
      </c>
      <c r="U25" s="71" t="s">
        <v>1</v>
      </c>
      <c r="V25" s="71" t="s">
        <v>1</v>
      </c>
      <c r="W25" s="71" t="s">
        <v>1</v>
      </c>
      <c r="X25" s="71" t="s">
        <v>1</v>
      </c>
      <c r="Y25" s="71" t="s">
        <v>1</v>
      </c>
      <c r="Z25" s="71" t="s">
        <v>1</v>
      </c>
      <c r="AA25" s="71" t="s">
        <v>1</v>
      </c>
    </row>
    <row r="26" s="65" customFormat="1" ht="0" customHeight="1" hidden="1"/>
    <row r="27" s="65" customFormat="1" ht="33.75" customHeight="1"/>
  </sheetData>
  <sheetProtection/>
  <autoFilter ref="A4:AA25"/>
  <printOptions/>
  <pageMargins left="0.78740157480315" right="0.78740157480315" top="0.78740157480315" bottom="0.78740157480315" header="0" footer="0"/>
  <pageSetup horizontalDpi="600" verticalDpi="600" orientation="landscape" paperSize="5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99"/>
  <sheetViews>
    <sheetView showGridLines="0" zoomScalePageLayoutView="0" workbookViewId="0" topLeftCell="A1">
      <selection activeCell="A1" sqref="A1"/>
    </sheetView>
  </sheetViews>
  <sheetFormatPr defaultColWidth="12.625" defaultRowHeight="15" customHeight="1"/>
  <cols>
    <col min="1" max="1" width="1.37890625" style="0" customWidth="1"/>
    <col min="2" max="2" width="18.875" style="0" customWidth="1"/>
    <col min="3" max="3" width="24.125" style="0" customWidth="1"/>
    <col min="4" max="6" width="16.00390625" style="0" customWidth="1"/>
    <col min="7" max="7" width="9.875" style="0" customWidth="1"/>
    <col min="8" max="8" width="16.00390625" style="0" customWidth="1"/>
    <col min="9" max="9" width="8.75390625" style="0" customWidth="1"/>
    <col min="10" max="26" width="9.375" style="0" customWidth="1"/>
  </cols>
  <sheetData>
    <row r="1" spans="1:26" ht="15">
      <c r="A1" s="1"/>
      <c r="B1" s="2" t="s">
        <v>1</v>
      </c>
      <c r="C1" s="2" t="s">
        <v>1</v>
      </c>
      <c r="D1" s="2" t="s">
        <v>1</v>
      </c>
      <c r="E1" s="2" t="s">
        <v>1</v>
      </c>
      <c r="F1" s="2"/>
      <c r="G1" s="2"/>
      <c r="H1" s="2" t="s">
        <v>1</v>
      </c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1"/>
      <c r="B2" s="2" t="s">
        <v>1</v>
      </c>
      <c r="C2" s="2" t="s">
        <v>1</v>
      </c>
      <c r="D2" s="2" t="s">
        <v>1</v>
      </c>
      <c r="E2" s="2" t="s">
        <v>1</v>
      </c>
      <c r="F2" s="2"/>
      <c r="G2" s="2"/>
      <c r="H2" s="2" t="s">
        <v>1</v>
      </c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1"/>
      <c r="B3" s="2" t="s">
        <v>1</v>
      </c>
      <c r="C3" s="2" t="s">
        <v>1</v>
      </c>
      <c r="D3" s="2" t="s">
        <v>1</v>
      </c>
      <c r="E3" s="2" t="s">
        <v>1</v>
      </c>
      <c r="F3" s="2"/>
      <c r="G3" s="2"/>
      <c r="H3" s="2" t="s">
        <v>1</v>
      </c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1"/>
      <c r="B4" s="2"/>
      <c r="C4" s="2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1"/>
      <c r="B5" s="2"/>
      <c r="C5" s="2"/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1"/>
      <c r="B6" s="49" t="s">
        <v>109</v>
      </c>
      <c r="C6" s="50"/>
      <c r="D6" s="50"/>
      <c r="E6" s="50"/>
      <c r="F6" s="50"/>
      <c r="G6" s="50"/>
      <c r="H6" s="50"/>
      <c r="I6" s="50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1"/>
      <c r="B7" s="51" t="s">
        <v>80</v>
      </c>
      <c r="C7" s="50"/>
      <c r="D7" s="50"/>
      <c r="E7" s="50"/>
      <c r="F7" s="50"/>
      <c r="G7" s="50"/>
      <c r="H7" s="50"/>
      <c r="I7" s="50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>
      <c r="A8" s="1"/>
      <c r="B8" s="2"/>
      <c r="C8" s="2"/>
      <c r="D8" s="2"/>
      <c r="E8" s="2"/>
      <c r="F8" s="2"/>
      <c r="G8" s="2"/>
      <c r="H8" s="2"/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">
      <c r="A9" s="1"/>
      <c r="B9" s="3" t="s">
        <v>81</v>
      </c>
      <c r="C9" s="3" t="s">
        <v>20</v>
      </c>
      <c r="D9" s="3" t="s">
        <v>24</v>
      </c>
      <c r="E9" s="3" t="s">
        <v>28</v>
      </c>
      <c r="F9" s="3" t="s">
        <v>82</v>
      </c>
      <c r="G9" s="3" t="s">
        <v>83</v>
      </c>
      <c r="H9" s="3" t="s">
        <v>29</v>
      </c>
      <c r="I9" s="3" t="s">
        <v>84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>
      <c r="A10" s="1"/>
      <c r="B10" s="4" t="s">
        <v>34</v>
      </c>
      <c r="C10" s="5" t="s">
        <v>40</v>
      </c>
      <c r="D10" s="6">
        <f>+'Ejecución SIIF'!T5</f>
        <v>3585922652</v>
      </c>
      <c r="E10" s="6">
        <f>+'Ejecución SIIF'!X5</f>
        <v>434875897</v>
      </c>
      <c r="F10" s="6">
        <f aca="true" t="shared" si="0" ref="F10:F23">+D10-E10</f>
        <v>3151046755</v>
      </c>
      <c r="G10" s="7">
        <f aca="true" t="shared" si="1" ref="G10:G23">+E10/D10</f>
        <v>0.12127308344407647</v>
      </c>
      <c r="H10" s="6">
        <f>+'Ejecución SIIF'!Y5</f>
        <v>218185892</v>
      </c>
      <c r="I10" s="8">
        <f aca="true" t="shared" si="2" ref="I10:I23">+H10/D10</f>
        <v>0.060845119422280276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2.5">
      <c r="A11" s="1"/>
      <c r="B11" s="9" t="s">
        <v>41</v>
      </c>
      <c r="C11" s="10" t="s">
        <v>43</v>
      </c>
      <c r="D11" s="6">
        <f>+'Ejecución SIIF'!T6</f>
        <v>1296734872</v>
      </c>
      <c r="E11" s="6">
        <f>+'Ejecución SIIF'!X6</f>
        <v>116155926</v>
      </c>
      <c r="F11" s="6">
        <f t="shared" si="0"/>
        <v>1180578946</v>
      </c>
      <c r="G11" s="11">
        <f t="shared" si="1"/>
        <v>0.08957569392797204</v>
      </c>
      <c r="H11" s="6">
        <f>+'Ejecución SIIF'!Y6</f>
        <v>116155926</v>
      </c>
      <c r="I11" s="12">
        <f t="shared" si="2"/>
        <v>0.08957569392797204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3.75">
      <c r="A12" s="1"/>
      <c r="B12" s="13" t="s">
        <v>44</v>
      </c>
      <c r="C12" s="14" t="s">
        <v>46</v>
      </c>
      <c r="D12" s="6">
        <f>+'Ejecución SIIF'!T7</f>
        <v>509550655</v>
      </c>
      <c r="E12" s="6">
        <f>+'Ejecución SIIF'!X7</f>
        <v>44162074</v>
      </c>
      <c r="F12" s="6">
        <f t="shared" si="0"/>
        <v>465388581</v>
      </c>
      <c r="G12" s="15">
        <f t="shared" si="1"/>
        <v>0.08666866300073739</v>
      </c>
      <c r="H12" s="6">
        <f>+'Ejecución SIIF'!Y7</f>
        <v>23223305</v>
      </c>
      <c r="I12" s="16">
        <f t="shared" si="2"/>
        <v>0.045576047782727315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>
      <c r="A13" s="1"/>
      <c r="B13" s="52" t="s">
        <v>85</v>
      </c>
      <c r="C13" s="53"/>
      <c r="D13" s="17">
        <f>SUM(D10:D12)</f>
        <v>5392208179</v>
      </c>
      <c r="E13" s="17">
        <f>SUM(E10:E12)</f>
        <v>595193897</v>
      </c>
      <c r="F13" s="17">
        <f t="shared" si="0"/>
        <v>4797014282</v>
      </c>
      <c r="G13" s="18">
        <f t="shared" si="1"/>
        <v>0.11038036315400203</v>
      </c>
      <c r="H13" s="17">
        <f>SUM(H10:H12)</f>
        <v>357565123</v>
      </c>
      <c r="I13" s="19">
        <f t="shared" si="2"/>
        <v>0.06631144628142148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2.5" customHeight="1">
      <c r="A14" s="1"/>
      <c r="B14" s="4" t="s">
        <v>47</v>
      </c>
      <c r="C14" s="5" t="s">
        <v>48</v>
      </c>
      <c r="D14" s="6">
        <f>+'Ejecución SIIF'!T8</f>
        <v>1103728960</v>
      </c>
      <c r="E14" s="6">
        <f>+'Ejecución SIIF'!X8</f>
        <v>156493380.6</v>
      </c>
      <c r="F14" s="6">
        <f t="shared" si="0"/>
        <v>947235579.4</v>
      </c>
      <c r="G14" s="7">
        <f t="shared" si="1"/>
        <v>0.1417860600486554</v>
      </c>
      <c r="H14" s="6">
        <f>+'Ejecución SIIF'!Y8</f>
        <v>9217742.6</v>
      </c>
      <c r="I14" s="8">
        <f t="shared" si="2"/>
        <v>0.008351454871674291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>
      <c r="A15" s="1"/>
      <c r="B15" s="52" t="s">
        <v>86</v>
      </c>
      <c r="C15" s="53"/>
      <c r="D15" s="17">
        <f>SUM(D14:D14)</f>
        <v>1103728960</v>
      </c>
      <c r="E15" s="17">
        <f>SUM(E14:E14)</f>
        <v>156493380.6</v>
      </c>
      <c r="F15" s="17">
        <f t="shared" si="0"/>
        <v>947235579.4</v>
      </c>
      <c r="G15" s="18">
        <f t="shared" si="1"/>
        <v>0.1417860600486554</v>
      </c>
      <c r="H15" s="17">
        <f>SUM(H14:H14)</f>
        <v>9217742.6</v>
      </c>
      <c r="I15" s="19">
        <f t="shared" si="2"/>
        <v>0.008351454871674291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2.5">
      <c r="A16" s="1"/>
      <c r="B16" s="4" t="s">
        <v>49</v>
      </c>
      <c r="C16" s="5" t="s">
        <v>52</v>
      </c>
      <c r="D16" s="6">
        <f>+'Ejecución SIIF'!T9</f>
        <v>1151077</v>
      </c>
      <c r="E16" s="6">
        <f>+'Ejecución SIIF'!X9</f>
        <v>0</v>
      </c>
      <c r="F16" s="6">
        <f t="shared" si="0"/>
        <v>1151077</v>
      </c>
      <c r="G16" s="7">
        <f t="shared" si="1"/>
        <v>0</v>
      </c>
      <c r="H16" s="6">
        <f>+'Ejecución SIIF'!Y9</f>
        <v>0</v>
      </c>
      <c r="I16" s="8">
        <f t="shared" si="2"/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3.75">
      <c r="A17" s="1"/>
      <c r="B17" s="9" t="s">
        <v>53</v>
      </c>
      <c r="C17" s="10" t="s">
        <v>55</v>
      </c>
      <c r="D17" s="21">
        <f>+'Ejecución SIIF'!T10</f>
        <v>17535000</v>
      </c>
      <c r="E17" s="21">
        <f>+'Ejecución SIIF'!X10</f>
        <v>2358642</v>
      </c>
      <c r="F17" s="21">
        <f t="shared" si="0"/>
        <v>15176358</v>
      </c>
      <c r="G17" s="11">
        <f t="shared" si="1"/>
        <v>0.13451052181351583</v>
      </c>
      <c r="H17" s="21">
        <f>+'Ejecución SIIF'!Y10</f>
        <v>74888</v>
      </c>
      <c r="I17" s="12">
        <f t="shared" si="2"/>
        <v>0.004270772740233818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>
      <c r="A18" s="1"/>
      <c r="B18" s="13" t="s">
        <v>100</v>
      </c>
      <c r="C18" s="14" t="s">
        <v>101</v>
      </c>
      <c r="D18" s="20">
        <f>+'Ejecución SIIF'!T11</f>
        <v>7506270</v>
      </c>
      <c r="E18" s="20">
        <f>+'Ejecución SIIF'!X11</f>
        <v>0</v>
      </c>
      <c r="F18" s="20">
        <f t="shared" si="0"/>
        <v>7506270</v>
      </c>
      <c r="G18" s="15">
        <f t="shared" si="1"/>
        <v>0</v>
      </c>
      <c r="H18" s="20">
        <f>+'Ejecución SIIF'!Y11</f>
        <v>0</v>
      </c>
      <c r="I18" s="16">
        <f t="shared" si="2"/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>
      <c r="A19" s="1"/>
      <c r="B19" s="52" t="s">
        <v>87</v>
      </c>
      <c r="C19" s="53"/>
      <c r="D19" s="17">
        <f>SUM(D16:D18)</f>
        <v>26192347</v>
      </c>
      <c r="E19" s="17">
        <f>SUM(E16:E18)</f>
        <v>2358642</v>
      </c>
      <c r="F19" s="17">
        <f>SUM(F16:F18)</f>
        <v>23833705</v>
      </c>
      <c r="G19" s="18">
        <f t="shared" si="1"/>
        <v>0.09005080758894955</v>
      </c>
      <c r="H19" s="17">
        <f>SUM(H16:H18)</f>
        <v>74888</v>
      </c>
      <c r="I19" s="19">
        <f t="shared" si="2"/>
        <v>0.002859155767904266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" customHeight="1">
      <c r="A20" s="1"/>
      <c r="B20" s="4" t="s">
        <v>56</v>
      </c>
      <c r="C20" s="5" t="s">
        <v>58</v>
      </c>
      <c r="D20" s="6">
        <f>+'Ejecución SIIF'!T12</f>
        <v>33655865</v>
      </c>
      <c r="E20" s="6">
        <f>+'Ejecución SIIF'!X12</f>
        <v>2108000</v>
      </c>
      <c r="F20" s="6">
        <f t="shared" si="0"/>
        <v>31547865</v>
      </c>
      <c r="G20" s="7">
        <f t="shared" si="1"/>
        <v>0.06263395696411309</v>
      </c>
      <c r="H20" s="6">
        <f>+'Ejecución SIIF'!Z12</f>
        <v>2108000</v>
      </c>
      <c r="I20" s="8">
        <f t="shared" si="2"/>
        <v>0.06263395696411309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 customHeight="1">
      <c r="A21" s="1"/>
      <c r="B21" s="13" t="s">
        <v>59</v>
      </c>
      <c r="C21" s="14" t="s">
        <v>62</v>
      </c>
      <c r="D21" s="20">
        <f>+'Ejecución SIIF'!T13</f>
        <v>29000000</v>
      </c>
      <c r="E21" s="20">
        <f>+'Ejecución SIIF'!X13</f>
        <v>0</v>
      </c>
      <c r="F21" s="20">
        <f t="shared" si="0"/>
        <v>29000000</v>
      </c>
      <c r="G21" s="15">
        <f t="shared" si="1"/>
        <v>0</v>
      </c>
      <c r="H21" s="20">
        <f>+'Ejecución SIIF'!Y13</f>
        <v>0</v>
      </c>
      <c r="I21" s="16">
        <f t="shared" si="2"/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7" customHeight="1">
      <c r="A22" s="1"/>
      <c r="B22" s="45" t="s">
        <v>88</v>
      </c>
      <c r="C22" s="46"/>
      <c r="D22" s="22">
        <f>SUM(D20:D21)</f>
        <v>62655865</v>
      </c>
      <c r="E22" s="22">
        <f>SUM(E20:E21)</f>
        <v>2108000</v>
      </c>
      <c r="F22" s="22">
        <f t="shared" si="0"/>
        <v>60547865</v>
      </c>
      <c r="G22" s="23">
        <f t="shared" si="1"/>
        <v>0.03364409700512474</v>
      </c>
      <c r="H22" s="22">
        <f>SUM(H20:H21)</f>
        <v>2108000</v>
      </c>
      <c r="I22" s="24">
        <f t="shared" si="2"/>
        <v>0.03364409700512474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47" t="s">
        <v>89</v>
      </c>
      <c r="C23" s="48"/>
      <c r="D23" s="25">
        <f>+D13+D15+D19+D22</f>
        <v>6584785351</v>
      </c>
      <c r="E23" s="25">
        <f>+E13+E15+E19+E22</f>
        <v>756153919.6</v>
      </c>
      <c r="F23" s="25">
        <f t="shared" si="0"/>
        <v>5828631431.4</v>
      </c>
      <c r="G23" s="26">
        <f t="shared" si="1"/>
        <v>0.11483349559529173</v>
      </c>
      <c r="H23" s="25">
        <f>+H13+H15+H19+H22</f>
        <v>368965753.6</v>
      </c>
      <c r="I23" s="26">
        <f t="shared" si="2"/>
        <v>0.05603307229201738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27" t="s">
        <v>90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27" t="s">
        <v>91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sheetProtection/>
  <mergeCells count="7">
    <mergeCell ref="B22:C22"/>
    <mergeCell ref="B23:C23"/>
    <mergeCell ref="B6:I6"/>
    <mergeCell ref="B7:I7"/>
    <mergeCell ref="B13:C13"/>
    <mergeCell ref="B15:C15"/>
    <mergeCell ref="B19:C19"/>
  </mergeCells>
  <printOptions/>
  <pageMargins left="0.78740157480315" right="0.78740157480315" top="0.78740157480315" bottom="0.78740157480315" header="0" footer="0"/>
  <pageSetup horizontalDpi="600" verticalDpi="600" orientation="landscape" paperSize="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02"/>
  <sheetViews>
    <sheetView showGridLines="0" tabSelected="1" zoomScalePageLayoutView="0" workbookViewId="0" topLeftCell="A1">
      <selection activeCell="A1" sqref="A1"/>
    </sheetView>
  </sheetViews>
  <sheetFormatPr defaultColWidth="12.625" defaultRowHeight="15" customHeight="1"/>
  <cols>
    <col min="1" max="1" width="1.37890625" style="0" customWidth="1"/>
    <col min="2" max="2" width="10.00390625" style="0" customWidth="1"/>
    <col min="3" max="3" width="7.00390625" style="0" customWidth="1"/>
    <col min="4" max="4" width="44.00390625" style="0" customWidth="1"/>
    <col min="5" max="5" width="16.00390625" style="0" customWidth="1"/>
    <col min="6" max="6" width="15.375" style="0" customWidth="1"/>
    <col min="7" max="7" width="15.375" style="42" customWidth="1"/>
    <col min="8" max="10" width="16.00390625" style="0" customWidth="1"/>
    <col min="11" max="11" width="7.875" style="0" customWidth="1"/>
    <col min="12" max="12" width="16.00390625" style="0" customWidth="1"/>
    <col min="13" max="13" width="13.625" style="0" customWidth="1"/>
    <col min="14" max="15" width="12.375" style="0" customWidth="1"/>
    <col min="16" max="27" width="9.375" style="0" customWidth="1"/>
  </cols>
  <sheetData>
    <row r="1" spans="1:27" ht="15">
      <c r="A1" s="1"/>
      <c r="B1" s="2" t="s">
        <v>1</v>
      </c>
      <c r="C1" s="2" t="s">
        <v>1</v>
      </c>
      <c r="D1" s="2" t="s">
        <v>1</v>
      </c>
      <c r="E1" s="2" t="s">
        <v>1</v>
      </c>
      <c r="F1" s="2"/>
      <c r="G1" s="2"/>
      <c r="H1" s="2" t="s">
        <v>1</v>
      </c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>
      <c r="A2" s="1"/>
      <c r="B2" s="2" t="s">
        <v>1</v>
      </c>
      <c r="C2" s="2" t="s">
        <v>1</v>
      </c>
      <c r="D2" s="2" t="s">
        <v>1</v>
      </c>
      <c r="E2" s="2" t="s">
        <v>1</v>
      </c>
      <c r="F2" s="2"/>
      <c r="G2" s="2"/>
      <c r="H2" s="2" t="s">
        <v>1</v>
      </c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">
      <c r="A3" s="1"/>
      <c r="B3" s="2" t="s">
        <v>1</v>
      </c>
      <c r="C3" s="2" t="s">
        <v>1</v>
      </c>
      <c r="D3" s="2" t="s">
        <v>1</v>
      </c>
      <c r="E3" s="2" t="s">
        <v>1</v>
      </c>
      <c r="F3" s="2"/>
      <c r="G3" s="2"/>
      <c r="H3" s="2" t="s">
        <v>1</v>
      </c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>
      <c r="A4" s="1"/>
      <c r="B4" s="2"/>
      <c r="C4" s="2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">
      <c r="A5" s="1"/>
      <c r="B5" s="2"/>
      <c r="C5" s="2"/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customHeight="1">
      <c r="A6" s="1"/>
      <c r="B6" s="51" t="str">
        <f>+FUNCIONAMIENTO!B6</f>
        <v>EJECUCIÓN PRESUPUESTAL A 31 DE ENERO DE 2023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8.75" customHeight="1">
      <c r="A7" s="1"/>
      <c r="B7" s="51" t="s">
        <v>92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">
      <c r="A8" s="1"/>
      <c r="B8" s="2" t="s">
        <v>1</v>
      </c>
      <c r="C8" s="2" t="s">
        <v>1</v>
      </c>
      <c r="D8" s="2" t="s">
        <v>1</v>
      </c>
      <c r="E8" s="2" t="s">
        <v>1</v>
      </c>
      <c r="F8" s="2" t="s">
        <v>1</v>
      </c>
      <c r="G8" s="2"/>
      <c r="H8" s="2"/>
      <c r="I8" s="2" t="s">
        <v>1</v>
      </c>
      <c r="J8" s="2"/>
      <c r="K8" s="2"/>
      <c r="L8" s="2" t="s">
        <v>1</v>
      </c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4">
      <c r="A9" s="1"/>
      <c r="B9" s="3" t="s">
        <v>7</v>
      </c>
      <c r="C9" s="3" t="s">
        <v>18</v>
      </c>
      <c r="D9" s="3" t="s">
        <v>20</v>
      </c>
      <c r="E9" s="3" t="s">
        <v>21</v>
      </c>
      <c r="F9" s="3" t="s">
        <v>99</v>
      </c>
      <c r="G9" s="3" t="s">
        <v>102</v>
      </c>
      <c r="H9" s="3" t="s">
        <v>93</v>
      </c>
      <c r="I9" s="3" t="s">
        <v>28</v>
      </c>
      <c r="J9" s="3" t="s">
        <v>82</v>
      </c>
      <c r="K9" s="3" t="s">
        <v>94</v>
      </c>
      <c r="L9" s="3" t="s">
        <v>29</v>
      </c>
      <c r="M9" s="3" t="s">
        <v>95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33.75">
      <c r="A10" s="1"/>
      <c r="B10" s="4" t="s">
        <v>63</v>
      </c>
      <c r="C10" s="28">
        <v>10</v>
      </c>
      <c r="D10" s="5" t="s">
        <v>68</v>
      </c>
      <c r="E10" s="6">
        <f>+'Ejecución SIIF'!Q14</f>
        <v>1523012986</v>
      </c>
      <c r="F10" s="6">
        <f>+'Ejecución SIIF'!S14</f>
        <v>0</v>
      </c>
      <c r="G10" s="6">
        <f>+'Ejecución SIIF'!R14</f>
        <v>0</v>
      </c>
      <c r="H10" s="6">
        <f>+E10-F10+G10</f>
        <v>1523012986</v>
      </c>
      <c r="I10" s="6">
        <f>+'Ejecución SIIF'!X14</f>
        <v>137324800</v>
      </c>
      <c r="J10" s="6">
        <f aca="true" t="shared" si="0" ref="J10:J23">+H10-I10</f>
        <v>1385688186</v>
      </c>
      <c r="K10" s="7">
        <f aca="true" t="shared" si="1" ref="K10:K23">+I10/H10</f>
        <v>0.09016653256559955</v>
      </c>
      <c r="L10" s="6">
        <f>+'Ejecución SIIF'!Y14</f>
        <v>0</v>
      </c>
      <c r="M10" s="8">
        <f aca="true" t="shared" si="2" ref="M10:M23">+L10/H10</f>
        <v>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33.75">
      <c r="A11" s="1"/>
      <c r="B11" s="9" t="s">
        <v>63</v>
      </c>
      <c r="C11" s="29" t="s">
        <v>70</v>
      </c>
      <c r="D11" s="5" t="s">
        <v>68</v>
      </c>
      <c r="E11" s="6">
        <f>+'Ejecución SIIF'!Q15</f>
        <v>831452887</v>
      </c>
      <c r="F11" s="6">
        <f>+'Ejecución SIIF'!S15</f>
        <v>0</v>
      </c>
      <c r="G11" s="6">
        <f>+'Ejecución SIIF'!R15</f>
        <v>0</v>
      </c>
      <c r="H11" s="6">
        <f>+E11-F11+G11</f>
        <v>831452887</v>
      </c>
      <c r="I11" s="6">
        <f>+'Ejecución SIIF'!X15</f>
        <v>0</v>
      </c>
      <c r="J11" s="6">
        <f t="shared" si="0"/>
        <v>831452887</v>
      </c>
      <c r="K11" s="11">
        <f t="shared" si="1"/>
        <v>0</v>
      </c>
      <c r="L11" s="6">
        <f>+'Ejecución SIIF'!Y15</f>
        <v>0</v>
      </c>
      <c r="M11" s="12">
        <f t="shared" si="2"/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s="43" customFormat="1" ht="33.75">
      <c r="A12" s="1"/>
      <c r="B12" s="9" t="s">
        <v>63</v>
      </c>
      <c r="C12" s="29">
        <v>21</v>
      </c>
      <c r="D12" s="5" t="s">
        <v>68</v>
      </c>
      <c r="E12" s="6">
        <f>+'Ejecución SIIF'!Q16</f>
        <v>209017201</v>
      </c>
      <c r="F12" s="6">
        <f>+'Ejecución SIIF'!S16</f>
        <v>0</v>
      </c>
      <c r="G12" s="6">
        <f>+'Ejecución SIIF'!R16</f>
        <v>0</v>
      </c>
      <c r="H12" s="6">
        <f>+E12-F12+G12</f>
        <v>209017201</v>
      </c>
      <c r="I12" s="6">
        <f>+'Ejecución SIIF'!X16</f>
        <v>0</v>
      </c>
      <c r="J12" s="6">
        <f>+H12-I12</f>
        <v>209017201</v>
      </c>
      <c r="K12" s="11">
        <f>+I12/H12</f>
        <v>0</v>
      </c>
      <c r="L12" s="6">
        <f>+'Ejecución SIIF'!Y16</f>
        <v>0</v>
      </c>
      <c r="M12" s="12">
        <f>+L12/H12</f>
        <v>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">
      <c r="A13" s="30"/>
      <c r="B13" s="59" t="s">
        <v>96</v>
      </c>
      <c r="C13" s="60"/>
      <c r="D13" s="53"/>
      <c r="E13" s="31">
        <f>SUM(E10:E12)</f>
        <v>2563483074</v>
      </c>
      <c r="F13" s="31">
        <f>SUM(F10:F12)</f>
        <v>0</v>
      </c>
      <c r="G13" s="31">
        <f>SUM(G10:G12)</f>
        <v>0</v>
      </c>
      <c r="H13" s="31">
        <f>SUM(H10:H12)</f>
        <v>2563483074</v>
      </c>
      <c r="I13" s="31">
        <f>SUM(I10:I12)</f>
        <v>137324800</v>
      </c>
      <c r="J13" s="31">
        <f t="shared" si="0"/>
        <v>2426158274</v>
      </c>
      <c r="K13" s="32">
        <f t="shared" si="1"/>
        <v>0.05356961447992771</v>
      </c>
      <c r="L13" s="31">
        <f>SUM(L10:L12)</f>
        <v>0</v>
      </c>
      <c r="M13" s="33">
        <f t="shared" si="2"/>
        <v>0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</row>
    <row r="14" spans="1:27" ht="33.75">
      <c r="A14" s="1"/>
      <c r="B14" s="4" t="s">
        <v>71</v>
      </c>
      <c r="C14" s="28">
        <v>10</v>
      </c>
      <c r="D14" s="5" t="s">
        <v>73</v>
      </c>
      <c r="E14" s="6">
        <f>+'Ejecución SIIF'!Q17</f>
        <v>2188752490</v>
      </c>
      <c r="F14" s="6">
        <f>+'Ejecución SIIF'!S17</f>
        <v>0</v>
      </c>
      <c r="G14" s="6">
        <f>+'Ejecución SIIF'!R17</f>
        <v>0</v>
      </c>
      <c r="H14" s="6">
        <f>+E14-F14+G14</f>
        <v>2188752490</v>
      </c>
      <c r="I14" s="6">
        <f>+'Ejecución SIIF'!X17</f>
        <v>110419200</v>
      </c>
      <c r="J14" s="6">
        <f t="shared" si="0"/>
        <v>2078333290</v>
      </c>
      <c r="K14" s="7">
        <f t="shared" si="1"/>
        <v>0.05044846345326145</v>
      </c>
      <c r="L14" s="6">
        <f>+'Ejecución SIIF'!Y17</f>
        <v>0</v>
      </c>
      <c r="M14" s="8">
        <f t="shared" si="2"/>
        <v>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33.75">
      <c r="A15" s="1"/>
      <c r="B15" s="13" t="s">
        <v>71</v>
      </c>
      <c r="C15" s="34" t="s">
        <v>70</v>
      </c>
      <c r="D15" s="5" t="s">
        <v>73</v>
      </c>
      <c r="E15" s="6">
        <f>+'Ejecución SIIF'!Q18</f>
        <v>498767745</v>
      </c>
      <c r="F15" s="6">
        <f>+'Ejecución SIIF'!S18</f>
        <v>0</v>
      </c>
      <c r="G15" s="6">
        <f>+'Ejecución SIIF'!R18</f>
        <v>0</v>
      </c>
      <c r="H15" s="6">
        <f>+E15-F15+G15</f>
        <v>498767745</v>
      </c>
      <c r="I15" s="6">
        <f>+'Ejecución SIIF'!X18</f>
        <v>0</v>
      </c>
      <c r="J15" s="20">
        <f t="shared" si="0"/>
        <v>498767745</v>
      </c>
      <c r="K15" s="15">
        <v>0</v>
      </c>
      <c r="L15" s="6">
        <f>+'Ejecución SIIF'!Y18</f>
        <v>0</v>
      </c>
      <c r="M15" s="16">
        <v>0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s="44" customFormat="1" ht="33.75">
      <c r="A16" s="1"/>
      <c r="B16" s="13" t="s">
        <v>71</v>
      </c>
      <c r="C16" s="34">
        <v>21</v>
      </c>
      <c r="D16" s="5" t="s">
        <v>73</v>
      </c>
      <c r="E16" s="6">
        <f>+'Ejecución SIIF'!Q19</f>
        <v>89578801</v>
      </c>
      <c r="F16" s="6">
        <f>+'Ejecución SIIF'!S19</f>
        <v>0</v>
      </c>
      <c r="G16" s="6">
        <f>+'Ejecución SIIF'!R19</f>
        <v>0</v>
      </c>
      <c r="H16" s="6">
        <f>+E16-F16+G16</f>
        <v>89578801</v>
      </c>
      <c r="I16" s="6">
        <f>+'Ejecución SIIF'!X19</f>
        <v>30176000</v>
      </c>
      <c r="J16" s="20">
        <f>+H16-I16</f>
        <v>59402801</v>
      </c>
      <c r="K16" s="15">
        <v>0</v>
      </c>
      <c r="L16" s="6">
        <f>+'Ejecución SIIF'!Y19</f>
        <v>0</v>
      </c>
      <c r="M16" s="16">
        <v>0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">
      <c r="A17" s="30"/>
      <c r="B17" s="59" t="s">
        <v>97</v>
      </c>
      <c r="C17" s="60"/>
      <c r="D17" s="53"/>
      <c r="E17" s="31">
        <f>SUM(E14:E16)</f>
        <v>2777099036</v>
      </c>
      <c r="F17" s="31">
        <f>SUM(F14:F15)</f>
        <v>0</v>
      </c>
      <c r="G17" s="31">
        <f>SUM(G14:G15)</f>
        <v>0</v>
      </c>
      <c r="H17" s="31">
        <f>SUM(H14:H16)</f>
        <v>2777099036</v>
      </c>
      <c r="I17" s="31">
        <f>SUM(I14:I16)</f>
        <v>140595200</v>
      </c>
      <c r="J17" s="31">
        <f t="shared" si="0"/>
        <v>2636503836</v>
      </c>
      <c r="K17" s="32">
        <f t="shared" si="1"/>
        <v>0.05062664247023274</v>
      </c>
      <c r="L17" s="31">
        <f>SUM(L14:L16)</f>
        <v>0</v>
      </c>
      <c r="M17" s="33">
        <f t="shared" si="2"/>
        <v>0</v>
      </c>
      <c r="N17" s="35"/>
      <c r="O17" s="35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</row>
    <row r="18" spans="1:27" ht="33.75">
      <c r="A18" s="1"/>
      <c r="B18" s="4" t="s">
        <v>74</v>
      </c>
      <c r="C18" s="28">
        <v>10</v>
      </c>
      <c r="D18" s="5" t="s">
        <v>77</v>
      </c>
      <c r="E18" s="6">
        <f>+'Ejecución SIIF'!Q20</f>
        <v>823907256</v>
      </c>
      <c r="F18" s="6">
        <f>+'Ejecución SIIF'!S20</f>
        <v>0</v>
      </c>
      <c r="G18" s="6">
        <f>+'Ejecución SIIF'!R20</f>
        <v>0</v>
      </c>
      <c r="H18" s="6">
        <f>+E18-F18+G18</f>
        <v>823907256</v>
      </c>
      <c r="I18" s="6">
        <f>+'Ejecución SIIF'!X20</f>
        <v>95631517</v>
      </c>
      <c r="J18" s="6">
        <f t="shared" si="0"/>
        <v>728275739</v>
      </c>
      <c r="K18" s="7">
        <f t="shared" si="1"/>
        <v>0.11607073041725949</v>
      </c>
      <c r="L18" s="6">
        <f>+'Ejecución SIIF'!Y20</f>
        <v>0</v>
      </c>
      <c r="M18" s="8">
        <f t="shared" si="2"/>
        <v>0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s="44" customFormat="1" ht="33.75">
      <c r="A19" s="1"/>
      <c r="B19" s="4" t="s">
        <v>74</v>
      </c>
      <c r="C19" s="28">
        <v>21</v>
      </c>
      <c r="D19" s="5" t="s">
        <v>77</v>
      </c>
      <c r="E19" s="6">
        <f>+'Ejecución SIIF'!Q21</f>
        <v>58536200</v>
      </c>
      <c r="F19" s="6">
        <f>+'Ejecución SIIF'!S21</f>
        <v>0</v>
      </c>
      <c r="G19" s="6">
        <f>+'Ejecución SIIF'!R21</f>
        <v>0</v>
      </c>
      <c r="H19" s="6">
        <f>+E19-F19+G19</f>
        <v>58536200</v>
      </c>
      <c r="I19" s="6">
        <f>+'Ejecución SIIF'!X21</f>
        <v>0</v>
      </c>
      <c r="J19" s="6">
        <f>+H19-I19</f>
        <v>58536200</v>
      </c>
      <c r="K19" s="7">
        <f>+I19/H19</f>
        <v>0</v>
      </c>
      <c r="L19" s="6">
        <f>+'Ejecución SIIF'!Y21</f>
        <v>0</v>
      </c>
      <c r="M19" s="8">
        <f>+L19/H19</f>
        <v>0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22.5">
      <c r="A20" s="1"/>
      <c r="B20" s="9" t="s">
        <v>78</v>
      </c>
      <c r="C20" s="29">
        <v>10</v>
      </c>
      <c r="D20" s="10" t="s">
        <v>79</v>
      </c>
      <c r="E20" s="21">
        <f>+'Ejecución SIIF'!Q22</f>
        <v>1214827268</v>
      </c>
      <c r="F20" s="6">
        <f>+'Ejecución SIIF'!S22</f>
        <v>0</v>
      </c>
      <c r="G20" s="6">
        <f>+'Ejecución SIIF'!R22</f>
        <v>0</v>
      </c>
      <c r="H20" s="6">
        <f>+E20-F20+G20</f>
        <v>1214827268</v>
      </c>
      <c r="I20" s="21">
        <f>+'Ejecución SIIF'!X22</f>
        <v>321284629</v>
      </c>
      <c r="J20" s="21">
        <f t="shared" si="0"/>
        <v>893542639</v>
      </c>
      <c r="K20" s="11">
        <f t="shared" si="1"/>
        <v>0.26446939203870423</v>
      </c>
      <c r="L20" s="21">
        <f>+'Ejecución SIIF'!Y22</f>
        <v>0</v>
      </c>
      <c r="M20" s="12">
        <f t="shared" si="2"/>
        <v>0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s="43" customFormat="1" ht="22.5">
      <c r="A21" s="1"/>
      <c r="B21" s="9" t="s">
        <v>78</v>
      </c>
      <c r="C21" s="29">
        <v>21</v>
      </c>
      <c r="D21" s="10" t="s">
        <v>79</v>
      </c>
      <c r="E21" s="21">
        <f>+'Ejecución SIIF'!Q23</f>
        <v>100000000</v>
      </c>
      <c r="F21" s="6">
        <f>+'Ejecución SIIF'!S23</f>
        <v>0</v>
      </c>
      <c r="G21" s="6">
        <f>+'Ejecución SIIF'!R23</f>
        <v>0</v>
      </c>
      <c r="H21" s="6">
        <f>+E21-F21+G21</f>
        <v>100000000</v>
      </c>
      <c r="I21" s="21">
        <f>+'Ejecución SIIF'!X23</f>
        <v>37746411</v>
      </c>
      <c r="J21" s="21">
        <f>+H21-I21</f>
        <v>62253589</v>
      </c>
      <c r="K21" s="11">
        <f>+I21/H21</f>
        <v>0.37746411</v>
      </c>
      <c r="L21" s="21">
        <f>+'Ejecución SIIF'!Y23</f>
        <v>0</v>
      </c>
      <c r="M21" s="12">
        <f>+L21/H21</f>
        <v>0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">
      <c r="A22" s="30"/>
      <c r="B22" s="61" t="s">
        <v>98</v>
      </c>
      <c r="C22" s="62"/>
      <c r="D22" s="46"/>
      <c r="E22" s="36">
        <f>SUM(E18:E21)</f>
        <v>2197270724</v>
      </c>
      <c r="F22" s="36">
        <f>SUM(F18:F21)</f>
        <v>0</v>
      </c>
      <c r="G22" s="36">
        <f>SUM(G18:G21)</f>
        <v>0</v>
      </c>
      <c r="H22" s="36">
        <f>SUM(H18:H21)</f>
        <v>2197270724</v>
      </c>
      <c r="I22" s="36">
        <f>SUM(I18:I21)</f>
        <v>454662557</v>
      </c>
      <c r="J22" s="36">
        <f t="shared" si="0"/>
        <v>1742608167</v>
      </c>
      <c r="K22" s="37">
        <f t="shared" si="1"/>
        <v>0.20692150131246184</v>
      </c>
      <c r="L22" s="36">
        <f>SUM(L18:L21)</f>
        <v>0</v>
      </c>
      <c r="M22" s="38">
        <f t="shared" si="2"/>
        <v>0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</row>
    <row r="23" spans="1:27" ht="15.75" customHeight="1">
      <c r="A23" s="1"/>
      <c r="B23" s="54" t="s">
        <v>89</v>
      </c>
      <c r="C23" s="55"/>
      <c r="D23" s="48"/>
      <c r="E23" s="39">
        <f>+E13+E17+E22</f>
        <v>7537852834</v>
      </c>
      <c r="F23" s="39">
        <f>+F13+F17+F22</f>
        <v>0</v>
      </c>
      <c r="G23" s="39">
        <f>+G13+G17+G22</f>
        <v>0</v>
      </c>
      <c r="H23" s="39">
        <f>+H13+H17+H22</f>
        <v>7537852834</v>
      </c>
      <c r="I23" s="39">
        <f>+I13+I17+I22</f>
        <v>732582557</v>
      </c>
      <c r="J23" s="39">
        <f t="shared" si="0"/>
        <v>6805270277</v>
      </c>
      <c r="K23" s="40">
        <f t="shared" si="1"/>
        <v>0.09718716631023046</v>
      </c>
      <c r="L23" s="39">
        <f>+L13+L17+L22</f>
        <v>0</v>
      </c>
      <c r="M23" s="40">
        <f t="shared" si="2"/>
        <v>0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>
      <c r="A24" s="1"/>
      <c r="B24" s="56" t="s">
        <v>90</v>
      </c>
      <c r="C24" s="57"/>
      <c r="D24" s="58"/>
      <c r="E24" s="41" t="s">
        <v>1</v>
      </c>
      <c r="F24" s="41" t="s">
        <v>1</v>
      </c>
      <c r="G24" s="41"/>
      <c r="H24" s="41"/>
      <c r="I24" s="41" t="s">
        <v>1</v>
      </c>
      <c r="J24" s="41"/>
      <c r="K24" s="41"/>
      <c r="L24" s="41" t="s">
        <v>1</v>
      </c>
      <c r="M24" s="4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>
      <c r="A25" s="1"/>
      <c r="B25" s="27" t="s">
        <v>91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 ht="15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</sheetData>
  <sheetProtection/>
  <mergeCells count="7">
    <mergeCell ref="B23:D23"/>
    <mergeCell ref="B24:D24"/>
    <mergeCell ref="B6:M6"/>
    <mergeCell ref="B7:M7"/>
    <mergeCell ref="B13:D13"/>
    <mergeCell ref="B17:D17"/>
    <mergeCell ref="B22:D22"/>
  </mergeCells>
  <printOptions/>
  <pageMargins left="0.78740157480315" right="0.78740157480315" top="0.78740157480315" bottom="0.78740157480315" header="0" footer="0"/>
  <pageSetup horizontalDpi="600" verticalDpi="600" orientation="landscape" paperSize="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Leonor Ramos Castellanos</dc:creator>
  <cp:keywords/>
  <dc:description/>
  <cp:lastModifiedBy>Carolina Leonor Ramos Castellanos</cp:lastModifiedBy>
  <dcterms:created xsi:type="dcterms:W3CDTF">2020-02-21T15:25:02Z</dcterms:created>
  <dcterms:modified xsi:type="dcterms:W3CDTF">2023-04-26T15:15:25Z</dcterms:modified>
  <cp:category/>
  <cp:version/>
  <cp:contentType/>
  <cp:contentStatus/>
</cp:coreProperties>
</file>