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<sst xmlns="http://schemas.openxmlformats.org/spreadsheetml/2006/main" count="468" uniqueCount="110">
  <si>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</si>
  <si>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</si>
  <si>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</si>
  <si>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</si>
  <si>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</si>
  <si>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</si>
  <si>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</si>
  <si>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</si>
  <si>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</si>
  <si>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</si>
  <si>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</si>
  <si>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</si>
  <si>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</si>
  <si>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</si>
  <si>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</si>
  <si>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</si>
  <si>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</si>
  <si>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</si>
  <si>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</si>
  <si>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</si>
  <si>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</si>
  <si>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</si>
  <si>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</si>
  <si>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</si>
  <si>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</si>
  <si>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</si>
  <si>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</si>
  <si>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</si>
  <si>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</si>
  <si>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</si>
  <si>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</si>
  <si>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</si>
  <si>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</si>
  <si>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</si>
  <si>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</si>
  <si>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</si>
  <si>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</si>
  <si>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</si>
  <si>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</si>
  <si>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</si>
  <si>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</si>
  <si>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</si>
  <si>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</si>
  <si>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</si>
  <si>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</si>
  <si>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</si>
  <si>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</si>
  <si>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</si>
  <si>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</si>
  <si>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</si>
  <si>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</si>
  <si>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</si>
  <si>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</si>
  <si>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</si>
  <si>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</si>
  <si>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</si>
  <si>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</si>
  <si>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</si>
  <si>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</si>
  <si>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</si>
  <si>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</si>
  <si>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</si>
  <si>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</si>
  <si>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</si>
  <si>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</si>
  <si>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</si>
  <si>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</si>
  <si>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</si>
  <si>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</si>
  <si>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</si>
  <si>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</si>
  <si>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</si>
  <si>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</si>
  <si>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</si>
  <si>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</si>
  <si>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</si>
  <si>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</si>
  <si>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</si>
  <si>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</si>
  <si>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</si>
  <si>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</si>
  <si>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</si>
  <si>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</si>
  <si>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</si>
  <si>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</si>
  <si>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</si>
  <si>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</si>
  <si>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</si>
  <si>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</si>
  <si>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</si>
  <si>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</si>
  <si>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</si>
  <si>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</si>
  <si>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</si>
  <si>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</si>
  <si>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</si>
  <si>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</si>
  <si>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</si>
  <si>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</si>
  <si>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</si>
  <si>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</si>
  <si>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</si>
  <si>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A-03-03-01-999</t>
  </si>
  <si>
    <t>999</t>
  </si>
  <si>
    <t>OTRAS TRANSFERENCIAS - DISTRIBUCIÓN PREVIO CONCEPTO DGPPN</t>
  </si>
  <si>
    <t>A-03-10-01-001</t>
  </si>
  <si>
    <t>SENTENCIAS</t>
  </si>
  <si>
    <t>APR ADICIONADA</t>
  </si>
  <si>
    <t>Enero-Octubre</t>
  </si>
  <si>
    <t>EJECUCIÓN PRESUPUESTAL A 31 DE OCTUBRE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</si>
</sst>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53">
    <font>
      <sz val="11"/>
      <color rgb="FF00000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45" fillId="0" borderId="0" xfId="0" applyFont="1" applyAlignment="1">
      <alignment horizontal="center" vertical="center" wrapText="1" readingOrder="1"/>
    </xf>
    <xf numFmtId="0" fontId="45" fillId="33" borderId="10" xfId="0" applyFont="1" applyFill="1" applyBorder="1" applyAlignment="1">
      <alignment horizontal="center" vertical="center" wrapText="1" readingOrder="1"/>
    </xf>
    <xf numFmtId="0" fontId="46" fillId="0" borderId="11" xfId="0" applyFont="1" applyBorder="1" applyAlignment="1">
      <alignment horizontal="left" vertical="center" wrapText="1" readingOrder="1"/>
    </xf>
    <xf numFmtId="0" fontId="46" fillId="0" borderId="12" xfId="0" applyFont="1" applyBorder="1" applyAlignment="1">
      <alignment horizontal="left" vertical="center" wrapText="1" readingOrder="1"/>
    </xf>
    <xf numFmtId="164" fontId="46" fillId="0" borderId="12" xfId="0" applyNumberFormat="1" applyFont="1" applyBorder="1" applyAlignment="1">
      <alignment horizontal="right" vertical="center" wrapText="1" readingOrder="1"/>
    </xf>
    <xf numFmtId="9" fontId="46" fillId="0" borderId="12" xfId="0" applyNumberFormat="1" applyFont="1" applyBorder="1" applyAlignment="1">
      <alignment horizontal="center" vertical="center" wrapText="1" readingOrder="1"/>
    </xf>
    <xf numFmtId="9" fontId="46" fillId="0" borderId="13" xfId="0" applyNumberFormat="1" applyFont="1" applyBorder="1" applyAlignment="1">
      <alignment horizontal="center" vertical="center" wrapText="1" readingOrder="1"/>
    </xf>
    <xf numFmtId="0" fontId="46" fillId="0" borderId="14" xfId="0" applyFont="1" applyBorder="1" applyAlignment="1">
      <alignment horizontal="left" vertical="center" wrapText="1" readingOrder="1"/>
    </xf>
    <xf numFmtId="0" fontId="46" fillId="0" borderId="15" xfId="0" applyFont="1" applyBorder="1" applyAlignment="1">
      <alignment horizontal="left" vertical="center" wrapText="1" readingOrder="1"/>
    </xf>
    <xf numFmtId="9" fontId="46" fillId="0" borderId="15" xfId="0" applyNumberFormat="1" applyFont="1" applyBorder="1" applyAlignment="1">
      <alignment horizontal="center" vertical="center" wrapText="1" readingOrder="1"/>
    </xf>
    <xf numFmtId="9" fontId="46" fillId="0" borderId="16" xfId="0" applyNumberFormat="1" applyFont="1" applyBorder="1" applyAlignment="1">
      <alignment horizontal="center" vertical="center" wrapText="1" readingOrder="1"/>
    </xf>
    <xf numFmtId="0" fontId="46" fillId="0" borderId="17" xfId="0" applyFont="1" applyBorder="1" applyAlignment="1">
      <alignment horizontal="left" vertical="center" wrapText="1" readingOrder="1"/>
    </xf>
    <xf numFmtId="0" fontId="46" fillId="0" borderId="18" xfId="0" applyFont="1" applyBorder="1" applyAlignment="1">
      <alignment horizontal="left" vertical="center" wrapText="1" readingOrder="1"/>
    </xf>
    <xf numFmtId="9" fontId="46" fillId="0" borderId="18" xfId="0" applyNumberFormat="1" applyFont="1" applyBorder="1" applyAlignment="1">
      <alignment horizontal="center" vertical="center" wrapText="1" readingOrder="1"/>
    </xf>
    <xf numFmtId="9" fontId="46" fillId="0" borderId="19" xfId="0" applyNumberFormat="1" applyFont="1" applyBorder="1" applyAlignment="1">
      <alignment horizontal="center" vertical="center" wrapText="1" readingOrder="1"/>
    </xf>
    <xf numFmtId="164" fontId="46" fillId="34" borderId="20" xfId="0" applyNumberFormat="1" applyFont="1" applyFill="1" applyBorder="1" applyAlignment="1">
      <alignment horizontal="right" vertical="center" wrapText="1" readingOrder="1"/>
    </xf>
    <xf numFmtId="9" fontId="46" fillId="34" borderId="20" xfId="0" applyNumberFormat="1" applyFont="1" applyFill="1" applyBorder="1" applyAlignment="1">
      <alignment horizontal="center" vertical="center" wrapText="1" readingOrder="1"/>
    </xf>
    <xf numFmtId="9" fontId="46" fillId="34" borderId="21" xfId="0" applyNumberFormat="1" applyFont="1" applyFill="1" applyBorder="1" applyAlignment="1">
      <alignment horizontal="center" vertical="center" wrapText="1" readingOrder="1"/>
    </xf>
    <xf numFmtId="164" fontId="46" fillId="0" borderId="18" xfId="0" applyNumberFormat="1" applyFont="1" applyBorder="1" applyAlignment="1">
      <alignment horizontal="right" vertical="center" wrapText="1" readingOrder="1"/>
    </xf>
    <xf numFmtId="164" fontId="46" fillId="0" borderId="15" xfId="0" applyNumberFormat="1" applyFont="1" applyBorder="1" applyAlignment="1">
      <alignment horizontal="right" vertical="center" wrapText="1" readingOrder="1"/>
    </xf>
    <xf numFmtId="164" fontId="46" fillId="34" borderId="22" xfId="0" applyNumberFormat="1" applyFont="1" applyFill="1" applyBorder="1" applyAlignment="1">
      <alignment horizontal="right" vertical="center" wrapText="1" readingOrder="1"/>
    </xf>
    <xf numFmtId="9" fontId="46" fillId="34" borderId="22" xfId="0" applyNumberFormat="1" applyFont="1" applyFill="1" applyBorder="1" applyAlignment="1">
      <alignment horizontal="center" vertical="center" wrapText="1" readingOrder="1"/>
    </xf>
    <xf numFmtId="9" fontId="46" fillId="34" borderId="23" xfId="0" applyNumberFormat="1" applyFont="1" applyFill="1" applyBorder="1" applyAlignment="1">
      <alignment horizontal="center" vertical="center" wrapText="1" readingOrder="1"/>
    </xf>
    <xf numFmtId="164" fontId="47" fillId="33" borderId="10" xfId="0" applyNumberFormat="1" applyFont="1" applyFill="1" applyBorder="1" applyAlignment="1">
      <alignment horizontal="right" vertical="center" wrapText="1" readingOrder="1"/>
    </xf>
    <xf numFmtId="9" fontId="47" fillId="33" borderId="10" xfId="0" applyNumberFormat="1" applyFont="1" applyFill="1" applyBorder="1" applyAlignment="1">
      <alignment horizontal="center" vertical="center" wrapText="1" readingOrder="1"/>
    </xf>
    <xf numFmtId="0" fontId="48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 readingOrder="1"/>
    </xf>
    <xf numFmtId="0" fontId="46" fillId="0" borderId="15" xfId="0" applyFont="1" applyBorder="1" applyAlignment="1">
      <alignment horizontal="center" vertical="center" wrapText="1" readingOrder="1"/>
    </xf>
    <xf numFmtId="0" fontId="44" fillId="0" borderId="0" xfId="0" applyFont="1" applyAlignment="1">
      <alignment/>
    </xf>
    <xf numFmtId="164" fontId="49" fillId="35" borderId="20" xfId="0" applyNumberFormat="1" applyFont="1" applyFill="1" applyBorder="1" applyAlignment="1">
      <alignment horizontal="right" vertical="center" wrapText="1" readingOrder="1"/>
    </xf>
    <xf numFmtId="9" fontId="49" fillId="35" borderId="20" xfId="0" applyNumberFormat="1" applyFont="1" applyFill="1" applyBorder="1" applyAlignment="1">
      <alignment horizontal="center" vertical="center" wrapText="1" readingOrder="1"/>
    </xf>
    <xf numFmtId="9" fontId="49" fillId="35" borderId="21" xfId="0" applyNumberFormat="1" applyFont="1" applyFill="1" applyBorder="1" applyAlignment="1">
      <alignment horizontal="center" vertical="center" wrapText="1" readingOrder="1"/>
    </xf>
    <xf numFmtId="0" fontId="46" fillId="0" borderId="18" xfId="0" applyFont="1" applyBorder="1" applyAlignment="1">
      <alignment horizontal="center" vertical="center" wrapText="1" readingOrder="1"/>
    </xf>
    <xf numFmtId="164" fontId="44" fillId="0" borderId="0" xfId="0" applyNumberFormat="1" applyFont="1" applyAlignment="1">
      <alignment/>
    </xf>
    <xf numFmtId="164" fontId="49" fillId="35" borderId="22" xfId="0" applyNumberFormat="1" applyFont="1" applyFill="1" applyBorder="1" applyAlignment="1">
      <alignment horizontal="right" vertical="center" wrapText="1" readingOrder="1"/>
    </xf>
    <xf numFmtId="9" fontId="49" fillId="35" borderId="22" xfId="0" applyNumberFormat="1" applyFont="1" applyFill="1" applyBorder="1" applyAlignment="1">
      <alignment horizontal="center" vertical="center" wrapText="1" readingOrder="1"/>
    </xf>
    <xf numFmtId="9" fontId="49" fillId="35" borderId="23" xfId="0" applyNumberFormat="1" applyFont="1" applyFill="1" applyBorder="1" applyAlignment="1">
      <alignment horizontal="center" vertical="center" wrapText="1" readingOrder="1"/>
    </xf>
    <xf numFmtId="164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49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15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6" fillId="0" borderId="15" xfId="0" applyNumberFormat="1" applyFont="1" applyFill="1" applyBorder="1" applyAlignment="1">
      <alignment horizontal="center" vertical="center" wrapText="1" readingOrder="1"/>
    </xf>
    <xf numFmtId="0" fontId="46" fillId="0" borderId="15" xfId="0" applyNumberFormat="1" applyFont="1" applyFill="1" applyBorder="1" applyAlignment="1">
      <alignment horizontal="left" vertical="center" wrapText="1" readingOrder="1"/>
    </xf>
    <xf numFmtId="0" fontId="46" fillId="0" borderId="15" xfId="0" applyNumberFormat="1" applyFont="1" applyFill="1" applyBorder="1" applyAlignment="1">
      <alignment vertical="center" wrapText="1" readingOrder="1"/>
    </xf>
    <xf numFmtId="165" fontId="46" fillId="0" borderId="15" xfId="0" applyNumberFormat="1" applyFont="1" applyFill="1" applyBorder="1" applyAlignment="1">
      <alignment horizontal="right" vertical="center" wrapText="1" readingOrder="1"/>
    </xf>
    <xf numFmtId="0" fontId="45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horizontal="right" vertical="center" wrapText="1" readingOrder="1"/>
    </xf>
    <xf numFmtId="0" fontId="46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47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48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9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49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1133475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1334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1219200</xdr:colOff>
      <xdr:row>0</xdr:row>
      <xdr:rowOff>76200</xdr:rowOff>
    </xdr:from>
    <xdr:to>
      <xdr:col>2</xdr:col>
      <xdr:colOff>1657350</xdr:colOff>
      <xdr:row>4</xdr:row>
      <xdr:rowOff>161925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76200"/>
          <a:ext cx="1876425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2</xdr:col>
      <xdr:colOff>485775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0</xdr:row>
      <xdr:rowOff>19050</xdr:rowOff>
    </xdr:from>
    <xdr:to>
      <xdr:col>3</xdr:col>
      <xdr:colOff>1838325</xdr:colOff>
      <xdr:row>4</xdr:row>
      <xdr:rowOff>95250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1752600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00390625" defaultRowHeight="15" customHeight="1"/>
  <cols>
    <col min="1" max="1" width="12.375" style="46" customWidth="1"/>
    <col min="2" max="2" width="24.625" style="46" customWidth="1"/>
    <col min="3" max="3" width="19.875" style="46" customWidth="1"/>
    <col min="4" max="11" width="4.875" style="46" customWidth="1"/>
    <col min="12" max="12" width="6.375" style="46" customWidth="1"/>
    <col min="13" max="13" width="8.875" style="46" customWidth="1"/>
    <col min="14" max="14" width="7.375" style="46" customWidth="1"/>
    <col min="15" max="15" width="8.875" style="46" customWidth="1"/>
    <col min="16" max="16" width="25.375" style="46" customWidth="1"/>
    <col min="17" max="27" width="17.375" style="46" customWidth="1"/>
    <col min="28" max="28" width="0" style="46" hidden="1" customWidth="1"/>
    <col min="29" max="29" width="5.875" style="46" customWidth="1"/>
    <col min="30" max="16384" width="10.625" style="46" customWidth="1"/>
  </cols>
  <sheetData>
    <row r="1" spans="1:27" ht="14.25">
      <c r="A1" s="44" t="s">
        <v>0</v>
      </c>
      <c r="B1" s="44">
        <v>2021</v>
      </c>
      <c r="C1" s="45" t="s">
        <v>1</v>
      </c>
      <c r="D1" s="45" t="s">
        <v>1</v>
      </c>
      <c r="E1" s="45" t="s">
        <v>1</v>
      </c>
      <c r="F1" s="45" t="s">
        <v>1</v>
      </c>
      <c r="G1" s="45" t="s">
        <v>1</v>
      </c>
      <c r="H1" s="45" t="s">
        <v>1</v>
      </c>
      <c r="I1" s="45" t="s">
        <v>1</v>
      </c>
      <c r="J1" s="45" t="s">
        <v>1</v>
      </c>
      <c r="K1" s="45" t="s">
        <v>1</v>
      </c>
      <c r="L1" s="45" t="s">
        <v>1</v>
      </c>
      <c r="M1" s="45" t="s">
        <v>1</v>
      </c>
      <c r="N1" s="45" t="s">
        <v>1</v>
      </c>
      <c r="O1" s="45" t="s">
        <v>1</v>
      </c>
      <c r="P1" s="45" t="s">
        <v>1</v>
      </c>
      <c r="Q1" s="45" t="s">
        <v>1</v>
      </c>
      <c r="R1" s="45" t="s">
        <v>1</v>
      </c>
      <c r="S1" s="45" t="s">
        <v>1</v>
      </c>
      <c r="T1" s="45" t="s">
        <v>1</v>
      </c>
      <c r="U1" s="45" t="s">
        <v>1</v>
      </c>
      <c r="V1" s="45" t="s">
        <v>1</v>
      </c>
      <c r="W1" s="45" t="s">
        <v>1</v>
      </c>
      <c r="X1" s="45" t="s">
        <v>1</v>
      </c>
      <c r="Y1" s="45" t="s">
        <v>1</v>
      </c>
      <c r="Z1" s="45" t="s">
        <v>1</v>
      </c>
      <c r="AA1" s="45" t="s">
        <v>1</v>
      </c>
    </row>
    <row r="2" spans="1:27" ht="14.25">
      <c r="A2" s="44" t="s">
        <v>2</v>
      </c>
      <c r="B2" s="44" t="s">
        <v>3</v>
      </c>
      <c r="C2" s="45" t="s">
        <v>1</v>
      </c>
      <c r="D2" s="45" t="s">
        <v>1</v>
      </c>
      <c r="E2" s="45" t="s">
        <v>1</v>
      </c>
      <c r="F2" s="45" t="s">
        <v>1</v>
      </c>
      <c r="G2" s="45" t="s">
        <v>1</v>
      </c>
      <c r="H2" s="45" t="s">
        <v>1</v>
      </c>
      <c r="I2" s="45" t="s">
        <v>1</v>
      </c>
      <c r="J2" s="45" t="s">
        <v>1</v>
      </c>
      <c r="K2" s="45" t="s">
        <v>1</v>
      </c>
      <c r="L2" s="45" t="s">
        <v>1</v>
      </c>
      <c r="M2" s="45" t="s">
        <v>1</v>
      </c>
      <c r="N2" s="45" t="s">
        <v>1</v>
      </c>
      <c r="O2" s="45" t="s">
        <v>1</v>
      </c>
      <c r="P2" s="45" t="s">
        <v>1</v>
      </c>
      <c r="Q2" s="45" t="s">
        <v>1</v>
      </c>
      <c r="R2" s="45" t="s">
        <v>1</v>
      </c>
      <c r="S2" s="45" t="s">
        <v>1</v>
      </c>
      <c r="T2" s="45" t="s">
        <v>1</v>
      </c>
      <c r="U2" s="45" t="s">
        <v>1</v>
      </c>
      <c r="V2" s="45" t="s">
        <v>1</v>
      </c>
      <c r="W2" s="45" t="s">
        <v>1</v>
      </c>
      <c r="X2" s="45" t="s">
        <v>1</v>
      </c>
      <c r="Y2" s="45" t="s">
        <v>1</v>
      </c>
      <c r="Z2" s="45" t="s">
        <v>1</v>
      </c>
      <c r="AA2" s="45" t="s">
        <v>1</v>
      </c>
    </row>
    <row r="3" spans="1:27" ht="14.25">
      <c r="A3" s="44" t="s">
        <v>4</v>
      </c>
      <c r="B3" s="44" t="s">
        <v>108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5" t="s">
        <v>1</v>
      </c>
      <c r="M3" s="45" t="s">
        <v>1</v>
      </c>
      <c r="N3" s="45" t="s">
        <v>1</v>
      </c>
      <c r="O3" s="45" t="s">
        <v>1</v>
      </c>
      <c r="P3" s="45" t="s">
        <v>1</v>
      </c>
      <c r="Q3" s="45" t="s">
        <v>1</v>
      </c>
      <c r="R3" s="45" t="s">
        <v>1</v>
      </c>
      <c r="S3" s="45" t="s">
        <v>1</v>
      </c>
      <c r="T3" s="45" t="s">
        <v>1</v>
      </c>
      <c r="U3" s="45" t="s">
        <v>1</v>
      </c>
      <c r="V3" s="45" t="s">
        <v>1</v>
      </c>
      <c r="W3" s="45" t="s">
        <v>1</v>
      </c>
      <c r="X3" s="45" t="s">
        <v>1</v>
      </c>
      <c r="Y3" s="45" t="s">
        <v>1</v>
      </c>
      <c r="Z3" s="45" t="s">
        <v>1</v>
      </c>
      <c r="AA3" s="45" t="s">
        <v>1</v>
      </c>
    </row>
    <row r="4" spans="1:27" ht="22.5">
      <c r="A4" s="44" t="s">
        <v>5</v>
      </c>
      <c r="B4" s="44" t="s">
        <v>6</v>
      </c>
      <c r="C4" s="44" t="s">
        <v>7</v>
      </c>
      <c r="D4" s="44" t="s">
        <v>8</v>
      </c>
      <c r="E4" s="44" t="s">
        <v>9</v>
      </c>
      <c r="F4" s="44" t="s">
        <v>10</v>
      </c>
      <c r="G4" s="44" t="s">
        <v>11</v>
      </c>
      <c r="H4" s="44" t="s">
        <v>12</v>
      </c>
      <c r="I4" s="44" t="s">
        <v>13</v>
      </c>
      <c r="J4" s="44" t="s">
        <v>14</v>
      </c>
      <c r="K4" s="44" t="s">
        <v>15</v>
      </c>
      <c r="L4" s="44" t="s">
        <v>16</v>
      </c>
      <c r="M4" s="44" t="s">
        <v>17</v>
      </c>
      <c r="N4" s="44" t="s">
        <v>18</v>
      </c>
      <c r="O4" s="44" t="s">
        <v>19</v>
      </c>
      <c r="P4" s="44" t="s">
        <v>20</v>
      </c>
      <c r="Q4" s="44" t="s">
        <v>21</v>
      </c>
      <c r="R4" s="44" t="s">
        <v>22</v>
      </c>
      <c r="S4" s="44" t="s">
        <v>23</v>
      </c>
      <c r="T4" s="44" t="s">
        <v>24</v>
      </c>
      <c r="U4" s="44" t="s">
        <v>25</v>
      </c>
      <c r="V4" s="44" t="s">
        <v>26</v>
      </c>
      <c r="W4" s="44" t="s">
        <v>27</v>
      </c>
      <c r="X4" s="44" t="s">
        <v>28</v>
      </c>
      <c r="Y4" s="44" t="s">
        <v>29</v>
      </c>
      <c r="Z4" s="44" t="s">
        <v>30</v>
      </c>
      <c r="AA4" s="44" t="s">
        <v>31</v>
      </c>
    </row>
    <row r="5" spans="1:27" ht="21">
      <c r="A5" s="47" t="s">
        <v>32</v>
      </c>
      <c r="B5" s="48" t="s">
        <v>33</v>
      </c>
      <c r="C5" s="49" t="s">
        <v>34</v>
      </c>
      <c r="D5" s="47" t="s">
        <v>35</v>
      </c>
      <c r="E5" s="47" t="s">
        <v>36</v>
      </c>
      <c r="F5" s="47" t="s">
        <v>36</v>
      </c>
      <c r="G5" s="47" t="s">
        <v>36</v>
      </c>
      <c r="H5" s="47"/>
      <c r="I5" s="47"/>
      <c r="J5" s="47"/>
      <c r="K5" s="47"/>
      <c r="L5" s="47"/>
      <c r="M5" s="47" t="s">
        <v>37</v>
      </c>
      <c r="N5" s="47" t="s">
        <v>38</v>
      </c>
      <c r="O5" s="47" t="s">
        <v>39</v>
      </c>
      <c r="P5" s="48" t="s">
        <v>40</v>
      </c>
      <c r="Q5" s="50">
        <v>3290039042</v>
      </c>
      <c r="R5" s="50">
        <v>0</v>
      </c>
      <c r="S5" s="50">
        <v>139958498</v>
      </c>
      <c r="T5" s="50">
        <v>3150080544</v>
      </c>
      <c r="U5" s="50">
        <v>0</v>
      </c>
      <c r="V5" s="50">
        <v>3150080544</v>
      </c>
      <c r="W5" s="50">
        <v>0</v>
      </c>
      <c r="X5" s="50">
        <v>2387214861</v>
      </c>
      <c r="Y5" s="50">
        <v>2387214861</v>
      </c>
      <c r="Z5" s="50">
        <v>2387214861</v>
      </c>
      <c r="AA5" s="50">
        <v>2387214861</v>
      </c>
    </row>
    <row r="6" spans="1:27" ht="21">
      <c r="A6" s="47" t="s">
        <v>32</v>
      </c>
      <c r="B6" s="48" t="s">
        <v>33</v>
      </c>
      <c r="C6" s="49" t="s">
        <v>41</v>
      </c>
      <c r="D6" s="47" t="s">
        <v>35</v>
      </c>
      <c r="E6" s="47" t="s">
        <v>36</v>
      </c>
      <c r="F6" s="47" t="s">
        <v>36</v>
      </c>
      <c r="G6" s="47" t="s">
        <v>42</v>
      </c>
      <c r="H6" s="47"/>
      <c r="I6" s="47"/>
      <c r="J6" s="47"/>
      <c r="K6" s="47"/>
      <c r="L6" s="47"/>
      <c r="M6" s="47" t="s">
        <v>37</v>
      </c>
      <c r="N6" s="47" t="s">
        <v>38</v>
      </c>
      <c r="O6" s="47" t="s">
        <v>39</v>
      </c>
      <c r="P6" s="48" t="s">
        <v>43</v>
      </c>
      <c r="Q6" s="50">
        <v>1191344593</v>
      </c>
      <c r="R6" s="50">
        <v>0</v>
      </c>
      <c r="S6" s="50">
        <v>0</v>
      </c>
      <c r="T6" s="50">
        <v>1191344593</v>
      </c>
      <c r="U6" s="50">
        <v>0</v>
      </c>
      <c r="V6" s="50">
        <v>1191344593</v>
      </c>
      <c r="W6" s="50">
        <v>0</v>
      </c>
      <c r="X6" s="50">
        <v>979410239</v>
      </c>
      <c r="Y6" s="50">
        <v>979410239</v>
      </c>
      <c r="Z6" s="50">
        <v>979410239</v>
      </c>
      <c r="AA6" s="50">
        <v>979410239</v>
      </c>
    </row>
    <row r="7" spans="1:27" ht="21">
      <c r="A7" s="47" t="s">
        <v>32</v>
      </c>
      <c r="B7" s="48" t="s">
        <v>33</v>
      </c>
      <c r="C7" s="49" t="s">
        <v>44</v>
      </c>
      <c r="D7" s="47" t="s">
        <v>35</v>
      </c>
      <c r="E7" s="47" t="s">
        <v>36</v>
      </c>
      <c r="F7" s="47" t="s">
        <v>36</v>
      </c>
      <c r="G7" s="47" t="s">
        <v>45</v>
      </c>
      <c r="H7" s="47"/>
      <c r="I7" s="47"/>
      <c r="J7" s="47"/>
      <c r="K7" s="47"/>
      <c r="L7" s="47"/>
      <c r="M7" s="47" t="s">
        <v>37</v>
      </c>
      <c r="N7" s="47" t="s">
        <v>38</v>
      </c>
      <c r="O7" s="47" t="s">
        <v>39</v>
      </c>
      <c r="P7" s="48" t="s">
        <v>46</v>
      </c>
      <c r="Q7" s="50">
        <v>436408723</v>
      </c>
      <c r="R7" s="50">
        <v>87287567</v>
      </c>
      <c r="S7" s="50">
        <v>0</v>
      </c>
      <c r="T7" s="50">
        <v>523696290</v>
      </c>
      <c r="U7" s="50">
        <v>0</v>
      </c>
      <c r="V7" s="50">
        <v>523696290</v>
      </c>
      <c r="W7" s="50">
        <v>0</v>
      </c>
      <c r="X7" s="50">
        <v>329997639</v>
      </c>
      <c r="Y7" s="50">
        <v>329997639</v>
      </c>
      <c r="Z7" s="50">
        <v>329997639</v>
      </c>
      <c r="AA7" s="50">
        <v>329997639</v>
      </c>
    </row>
    <row r="8" spans="1:27" ht="21">
      <c r="A8" s="47" t="s">
        <v>32</v>
      </c>
      <c r="B8" s="48" t="s">
        <v>33</v>
      </c>
      <c r="C8" s="49" t="s">
        <v>47</v>
      </c>
      <c r="D8" s="47" t="s">
        <v>35</v>
      </c>
      <c r="E8" s="47" t="s">
        <v>42</v>
      </c>
      <c r="F8" s="47" t="s">
        <v>36</v>
      </c>
      <c r="G8" s="47"/>
      <c r="H8" s="47"/>
      <c r="I8" s="47"/>
      <c r="J8" s="47"/>
      <c r="K8" s="47"/>
      <c r="L8" s="47"/>
      <c r="M8" s="47" t="s">
        <v>37</v>
      </c>
      <c r="N8" s="47" t="s">
        <v>38</v>
      </c>
      <c r="O8" s="47" t="s">
        <v>39</v>
      </c>
      <c r="P8" s="48" t="s">
        <v>48</v>
      </c>
      <c r="Q8" s="50">
        <v>1000000</v>
      </c>
      <c r="R8" s="50">
        <v>0</v>
      </c>
      <c r="S8" s="50">
        <v>0</v>
      </c>
      <c r="T8" s="50">
        <v>1000000</v>
      </c>
      <c r="U8" s="50">
        <v>0</v>
      </c>
      <c r="V8" s="50">
        <v>0</v>
      </c>
      <c r="W8" s="50">
        <v>1000000</v>
      </c>
      <c r="X8" s="50">
        <v>0</v>
      </c>
      <c r="Y8" s="50">
        <v>0</v>
      </c>
      <c r="Z8" s="50">
        <v>0</v>
      </c>
      <c r="AA8" s="50">
        <v>0</v>
      </c>
    </row>
    <row r="9" spans="1:27" ht="21">
      <c r="A9" s="47" t="s">
        <v>32</v>
      </c>
      <c r="B9" s="48" t="s">
        <v>33</v>
      </c>
      <c r="C9" s="49" t="s">
        <v>49</v>
      </c>
      <c r="D9" s="47" t="s">
        <v>35</v>
      </c>
      <c r="E9" s="47" t="s">
        <v>42</v>
      </c>
      <c r="F9" s="47" t="s">
        <v>42</v>
      </c>
      <c r="G9" s="47"/>
      <c r="H9" s="47"/>
      <c r="I9" s="47"/>
      <c r="J9" s="47"/>
      <c r="K9" s="47"/>
      <c r="L9" s="47"/>
      <c r="M9" s="47" t="s">
        <v>37</v>
      </c>
      <c r="N9" s="47" t="s">
        <v>38</v>
      </c>
      <c r="O9" s="47" t="s">
        <v>39</v>
      </c>
      <c r="P9" s="48" t="s">
        <v>50</v>
      </c>
      <c r="Q9" s="50">
        <v>665410000</v>
      </c>
      <c r="R9" s="50">
        <v>0</v>
      </c>
      <c r="S9" s="50">
        <v>13568654</v>
      </c>
      <c r="T9" s="50">
        <v>651841346</v>
      </c>
      <c r="U9" s="50">
        <v>0</v>
      </c>
      <c r="V9" s="50">
        <v>624622329.3</v>
      </c>
      <c r="W9" s="50">
        <v>27219016.7</v>
      </c>
      <c r="X9" s="50">
        <v>583339273.23</v>
      </c>
      <c r="Y9" s="50">
        <v>265840009.92</v>
      </c>
      <c r="Z9" s="50">
        <v>265840009.92</v>
      </c>
      <c r="AA9" s="50">
        <v>265840009.92</v>
      </c>
    </row>
    <row r="10" spans="1:27" ht="31.5">
      <c r="A10" s="47" t="s">
        <v>32</v>
      </c>
      <c r="B10" s="48" t="s">
        <v>33</v>
      </c>
      <c r="C10" s="49" t="s">
        <v>102</v>
      </c>
      <c r="D10" s="47" t="s">
        <v>35</v>
      </c>
      <c r="E10" s="47" t="s">
        <v>45</v>
      </c>
      <c r="F10" s="47" t="s">
        <v>45</v>
      </c>
      <c r="G10" s="47" t="s">
        <v>36</v>
      </c>
      <c r="H10" s="47" t="s">
        <v>103</v>
      </c>
      <c r="I10" s="47"/>
      <c r="J10" s="47"/>
      <c r="K10" s="47"/>
      <c r="L10" s="47"/>
      <c r="M10" s="47" t="s">
        <v>37</v>
      </c>
      <c r="N10" s="47" t="s">
        <v>38</v>
      </c>
      <c r="O10" s="47" t="s">
        <v>39</v>
      </c>
      <c r="P10" s="48" t="s">
        <v>104</v>
      </c>
      <c r="Q10" s="50">
        <v>49177923</v>
      </c>
      <c r="R10" s="50">
        <v>0</v>
      </c>
      <c r="S10" s="50">
        <v>0</v>
      </c>
      <c r="T10" s="50">
        <v>49177923</v>
      </c>
      <c r="U10" s="50">
        <v>49177923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</row>
    <row r="11" spans="1:27" ht="21">
      <c r="A11" s="47" t="s">
        <v>32</v>
      </c>
      <c r="B11" s="48" t="s">
        <v>33</v>
      </c>
      <c r="C11" s="49" t="s">
        <v>51</v>
      </c>
      <c r="D11" s="47" t="s">
        <v>35</v>
      </c>
      <c r="E11" s="47" t="s">
        <v>45</v>
      </c>
      <c r="F11" s="47" t="s">
        <v>52</v>
      </c>
      <c r="G11" s="47" t="s">
        <v>42</v>
      </c>
      <c r="H11" s="47" t="s">
        <v>53</v>
      </c>
      <c r="I11" s="47"/>
      <c r="J11" s="47"/>
      <c r="K11" s="47"/>
      <c r="L11" s="47"/>
      <c r="M11" s="47" t="s">
        <v>37</v>
      </c>
      <c r="N11" s="47" t="s">
        <v>38</v>
      </c>
      <c r="O11" s="47" t="s">
        <v>39</v>
      </c>
      <c r="P11" s="48" t="s">
        <v>54</v>
      </c>
      <c r="Q11" s="50">
        <v>1030000</v>
      </c>
      <c r="R11" s="50">
        <v>0</v>
      </c>
      <c r="S11" s="50">
        <v>0</v>
      </c>
      <c r="T11" s="50">
        <v>1030000</v>
      </c>
      <c r="U11" s="50">
        <v>0</v>
      </c>
      <c r="V11" s="50">
        <v>0</v>
      </c>
      <c r="W11" s="50">
        <v>1030000</v>
      </c>
      <c r="X11" s="50">
        <v>0</v>
      </c>
      <c r="Y11" s="50">
        <v>0</v>
      </c>
      <c r="Z11" s="50">
        <v>0</v>
      </c>
      <c r="AA11" s="50">
        <v>0</v>
      </c>
    </row>
    <row r="12" spans="1:27" ht="31.5">
      <c r="A12" s="47" t="s">
        <v>32</v>
      </c>
      <c r="B12" s="48" t="s">
        <v>33</v>
      </c>
      <c r="C12" s="49" t="s">
        <v>55</v>
      </c>
      <c r="D12" s="47" t="s">
        <v>35</v>
      </c>
      <c r="E12" s="47" t="s">
        <v>45</v>
      </c>
      <c r="F12" s="47" t="s">
        <v>52</v>
      </c>
      <c r="G12" s="47" t="s">
        <v>42</v>
      </c>
      <c r="H12" s="47" t="s">
        <v>56</v>
      </c>
      <c r="I12" s="47"/>
      <c r="J12" s="47"/>
      <c r="K12" s="47"/>
      <c r="L12" s="47"/>
      <c r="M12" s="47" t="s">
        <v>37</v>
      </c>
      <c r="N12" s="47" t="s">
        <v>38</v>
      </c>
      <c r="O12" s="47" t="s">
        <v>39</v>
      </c>
      <c r="P12" s="48" t="s">
        <v>57</v>
      </c>
      <c r="Q12" s="50">
        <v>17535000</v>
      </c>
      <c r="R12" s="50">
        <v>52670931</v>
      </c>
      <c r="S12" s="50">
        <v>0</v>
      </c>
      <c r="T12" s="50">
        <v>70205931</v>
      </c>
      <c r="U12" s="50">
        <v>0</v>
      </c>
      <c r="V12" s="50">
        <v>70205931</v>
      </c>
      <c r="W12" s="50">
        <v>0</v>
      </c>
      <c r="X12" s="50">
        <v>21420522</v>
      </c>
      <c r="Y12" s="50">
        <v>21420522</v>
      </c>
      <c r="Z12" s="50">
        <v>21420522</v>
      </c>
      <c r="AA12" s="50">
        <v>21420522</v>
      </c>
    </row>
    <row r="13" spans="1:27" ht="21">
      <c r="A13" s="47" t="s">
        <v>32</v>
      </c>
      <c r="B13" s="48" t="s">
        <v>33</v>
      </c>
      <c r="C13" s="49" t="s">
        <v>105</v>
      </c>
      <c r="D13" s="47" t="s">
        <v>35</v>
      </c>
      <c r="E13" s="47" t="s">
        <v>45</v>
      </c>
      <c r="F13" s="47" t="s">
        <v>38</v>
      </c>
      <c r="G13" s="47" t="s">
        <v>36</v>
      </c>
      <c r="H13" s="47" t="s">
        <v>53</v>
      </c>
      <c r="I13" s="47"/>
      <c r="J13" s="47"/>
      <c r="K13" s="47"/>
      <c r="L13" s="47"/>
      <c r="M13" s="47" t="s">
        <v>37</v>
      </c>
      <c r="N13" s="47" t="s">
        <v>38</v>
      </c>
      <c r="O13" s="47" t="s">
        <v>39</v>
      </c>
      <c r="P13" s="48" t="s">
        <v>106</v>
      </c>
      <c r="Q13" s="50">
        <v>434484632</v>
      </c>
      <c r="R13" s="50">
        <v>0</v>
      </c>
      <c r="S13" s="50">
        <v>0</v>
      </c>
      <c r="T13" s="50">
        <v>434484632</v>
      </c>
      <c r="U13" s="50">
        <v>0</v>
      </c>
      <c r="V13" s="50">
        <v>0</v>
      </c>
      <c r="W13" s="50">
        <v>434484632</v>
      </c>
      <c r="X13" s="50">
        <v>0</v>
      </c>
      <c r="Y13" s="50">
        <v>0</v>
      </c>
      <c r="Z13" s="50">
        <v>0</v>
      </c>
      <c r="AA13" s="50">
        <v>0</v>
      </c>
    </row>
    <row r="14" spans="1:27" ht="21">
      <c r="A14" s="47" t="s">
        <v>32</v>
      </c>
      <c r="B14" s="48" t="s">
        <v>33</v>
      </c>
      <c r="C14" s="49" t="s">
        <v>58</v>
      </c>
      <c r="D14" s="47" t="s">
        <v>35</v>
      </c>
      <c r="E14" s="47" t="s">
        <v>59</v>
      </c>
      <c r="F14" s="47" t="s">
        <v>36</v>
      </c>
      <c r="G14" s="47"/>
      <c r="H14" s="47"/>
      <c r="I14" s="47"/>
      <c r="J14" s="47"/>
      <c r="K14" s="47"/>
      <c r="L14" s="47"/>
      <c r="M14" s="47" t="s">
        <v>37</v>
      </c>
      <c r="N14" s="47" t="s">
        <v>38</v>
      </c>
      <c r="O14" s="47" t="s">
        <v>39</v>
      </c>
      <c r="P14" s="48" t="s">
        <v>60</v>
      </c>
      <c r="Q14" s="50">
        <v>31003000</v>
      </c>
      <c r="R14" s="50">
        <v>0</v>
      </c>
      <c r="S14" s="50">
        <v>0</v>
      </c>
      <c r="T14" s="50">
        <v>31003000</v>
      </c>
      <c r="U14" s="50">
        <v>0</v>
      </c>
      <c r="V14" s="50">
        <v>29702234</v>
      </c>
      <c r="W14" s="50">
        <v>1300766</v>
      </c>
      <c r="X14" s="50">
        <v>29702234</v>
      </c>
      <c r="Y14" s="50">
        <v>29702234</v>
      </c>
      <c r="Z14" s="50">
        <v>29702234</v>
      </c>
      <c r="AA14" s="50">
        <v>29702234</v>
      </c>
    </row>
    <row r="15" spans="1:27" ht="21">
      <c r="A15" s="47" t="s">
        <v>32</v>
      </c>
      <c r="B15" s="48" t="s">
        <v>33</v>
      </c>
      <c r="C15" s="49" t="s">
        <v>61</v>
      </c>
      <c r="D15" s="47" t="s">
        <v>35</v>
      </c>
      <c r="E15" s="47" t="s">
        <v>59</v>
      </c>
      <c r="F15" s="47" t="s">
        <v>52</v>
      </c>
      <c r="G15" s="47" t="s">
        <v>36</v>
      </c>
      <c r="H15" s="47"/>
      <c r="I15" s="47"/>
      <c r="J15" s="47"/>
      <c r="K15" s="47"/>
      <c r="L15" s="47"/>
      <c r="M15" s="47" t="s">
        <v>37</v>
      </c>
      <c r="N15" s="47" t="s">
        <v>38</v>
      </c>
      <c r="O15" s="47" t="s">
        <v>39</v>
      </c>
      <c r="P15" s="48" t="s">
        <v>64</v>
      </c>
      <c r="Q15" s="50">
        <v>0</v>
      </c>
      <c r="R15" s="50">
        <v>13568654</v>
      </c>
      <c r="S15" s="50">
        <v>0</v>
      </c>
      <c r="T15" s="50">
        <v>13568654</v>
      </c>
      <c r="U15" s="50">
        <v>0</v>
      </c>
      <c r="V15" s="50">
        <v>0</v>
      </c>
      <c r="W15" s="50">
        <v>13568654</v>
      </c>
      <c r="X15" s="50">
        <v>0</v>
      </c>
      <c r="Y15" s="50">
        <v>0</v>
      </c>
      <c r="Z15" s="50">
        <v>0</v>
      </c>
      <c r="AA15" s="50">
        <v>0</v>
      </c>
    </row>
    <row r="16" spans="1:27" ht="21">
      <c r="A16" s="47" t="s">
        <v>32</v>
      </c>
      <c r="B16" s="48" t="s">
        <v>33</v>
      </c>
      <c r="C16" s="49" t="s">
        <v>61</v>
      </c>
      <c r="D16" s="47" t="s">
        <v>35</v>
      </c>
      <c r="E16" s="47" t="s">
        <v>59</v>
      </c>
      <c r="F16" s="47" t="s">
        <v>52</v>
      </c>
      <c r="G16" s="47" t="s">
        <v>36</v>
      </c>
      <c r="H16" s="47"/>
      <c r="I16" s="47"/>
      <c r="J16" s="47"/>
      <c r="K16" s="47"/>
      <c r="L16" s="47"/>
      <c r="M16" s="47" t="s">
        <v>37</v>
      </c>
      <c r="N16" s="47" t="s">
        <v>62</v>
      </c>
      <c r="O16" s="47" t="s">
        <v>63</v>
      </c>
      <c r="P16" s="48" t="s">
        <v>64</v>
      </c>
      <c r="Q16" s="50">
        <v>15595355</v>
      </c>
      <c r="R16" s="50">
        <v>0</v>
      </c>
      <c r="S16" s="50">
        <v>0</v>
      </c>
      <c r="T16" s="50">
        <v>15595355</v>
      </c>
      <c r="U16" s="50">
        <v>0</v>
      </c>
      <c r="V16" s="50">
        <v>0</v>
      </c>
      <c r="W16" s="50">
        <v>15595355</v>
      </c>
      <c r="X16" s="50">
        <v>0</v>
      </c>
      <c r="Y16" s="50">
        <v>0</v>
      </c>
      <c r="Z16" s="50">
        <v>0</v>
      </c>
      <c r="AA16" s="50">
        <v>0</v>
      </c>
    </row>
    <row r="17" spans="1:27" ht="52.5">
      <c r="A17" s="47" t="s">
        <v>32</v>
      </c>
      <c r="B17" s="48" t="s">
        <v>33</v>
      </c>
      <c r="C17" s="49" t="s">
        <v>65</v>
      </c>
      <c r="D17" s="47" t="s">
        <v>66</v>
      </c>
      <c r="E17" s="47" t="s">
        <v>67</v>
      </c>
      <c r="F17" s="47" t="s">
        <v>68</v>
      </c>
      <c r="G17" s="47" t="s">
        <v>69</v>
      </c>
      <c r="H17" s="47"/>
      <c r="I17" s="47"/>
      <c r="J17" s="47"/>
      <c r="K17" s="47"/>
      <c r="L17" s="47"/>
      <c r="M17" s="47" t="s">
        <v>37</v>
      </c>
      <c r="N17" s="47" t="s">
        <v>38</v>
      </c>
      <c r="O17" s="47" t="s">
        <v>39</v>
      </c>
      <c r="P17" s="48" t="s">
        <v>70</v>
      </c>
      <c r="Q17" s="50">
        <v>1029864061</v>
      </c>
      <c r="R17" s="50">
        <v>0</v>
      </c>
      <c r="S17" s="50">
        <v>0</v>
      </c>
      <c r="T17" s="50">
        <v>1029864061</v>
      </c>
      <c r="U17" s="50">
        <v>0</v>
      </c>
      <c r="V17" s="50">
        <v>991210706.57</v>
      </c>
      <c r="W17" s="50">
        <v>38653354.43</v>
      </c>
      <c r="X17" s="50">
        <v>931110706.57</v>
      </c>
      <c r="Y17" s="50">
        <v>654348709</v>
      </c>
      <c r="Z17" s="50">
        <v>654348709</v>
      </c>
      <c r="AA17" s="50">
        <v>654348709</v>
      </c>
    </row>
    <row r="18" spans="1:27" ht="52.5">
      <c r="A18" s="47" t="s">
        <v>32</v>
      </c>
      <c r="B18" s="48" t="s">
        <v>33</v>
      </c>
      <c r="C18" s="49" t="s">
        <v>65</v>
      </c>
      <c r="D18" s="47" t="s">
        <v>66</v>
      </c>
      <c r="E18" s="47" t="s">
        <v>67</v>
      </c>
      <c r="F18" s="47" t="s">
        <v>68</v>
      </c>
      <c r="G18" s="47" t="s">
        <v>69</v>
      </c>
      <c r="H18" s="47"/>
      <c r="I18" s="47"/>
      <c r="J18" s="47"/>
      <c r="K18" s="47"/>
      <c r="L18" s="47"/>
      <c r="M18" s="47" t="s">
        <v>71</v>
      </c>
      <c r="N18" s="47" t="s">
        <v>72</v>
      </c>
      <c r="O18" s="47" t="s">
        <v>39</v>
      </c>
      <c r="P18" s="48" t="s">
        <v>70</v>
      </c>
      <c r="Q18" s="50">
        <v>754309601</v>
      </c>
      <c r="R18" s="50">
        <v>0</v>
      </c>
      <c r="S18" s="50">
        <v>0</v>
      </c>
      <c r="T18" s="50">
        <v>754309601</v>
      </c>
      <c r="U18" s="50">
        <v>0</v>
      </c>
      <c r="V18" s="50">
        <v>0</v>
      </c>
      <c r="W18" s="50">
        <v>754309601</v>
      </c>
      <c r="X18" s="50">
        <v>0</v>
      </c>
      <c r="Y18" s="50">
        <v>0</v>
      </c>
      <c r="Z18" s="50">
        <v>0</v>
      </c>
      <c r="AA18" s="50">
        <v>0</v>
      </c>
    </row>
    <row r="19" spans="1:27" ht="52.5">
      <c r="A19" s="47" t="s">
        <v>32</v>
      </c>
      <c r="B19" s="48" t="s">
        <v>33</v>
      </c>
      <c r="C19" s="49" t="s">
        <v>73</v>
      </c>
      <c r="D19" s="47" t="s">
        <v>66</v>
      </c>
      <c r="E19" s="47" t="s">
        <v>67</v>
      </c>
      <c r="F19" s="47" t="s">
        <v>68</v>
      </c>
      <c r="G19" s="47" t="s">
        <v>74</v>
      </c>
      <c r="H19" s="47"/>
      <c r="I19" s="47"/>
      <c r="J19" s="47"/>
      <c r="K19" s="47"/>
      <c r="L19" s="47"/>
      <c r="M19" s="47" t="s">
        <v>37</v>
      </c>
      <c r="N19" s="47" t="s">
        <v>38</v>
      </c>
      <c r="O19" s="47" t="s">
        <v>39</v>
      </c>
      <c r="P19" s="48" t="s">
        <v>75</v>
      </c>
      <c r="Q19" s="50">
        <v>2560774412</v>
      </c>
      <c r="R19" s="50">
        <v>0</v>
      </c>
      <c r="S19" s="50">
        <v>0</v>
      </c>
      <c r="T19" s="50">
        <v>2560774412</v>
      </c>
      <c r="U19" s="50">
        <v>0</v>
      </c>
      <c r="V19" s="50">
        <v>2094916698.43</v>
      </c>
      <c r="W19" s="50">
        <v>465857713.57</v>
      </c>
      <c r="X19" s="50">
        <v>1960265779.43</v>
      </c>
      <c r="Y19" s="50">
        <v>1166522709</v>
      </c>
      <c r="Z19" s="50">
        <v>1166184265</v>
      </c>
      <c r="AA19" s="50">
        <v>1166184265</v>
      </c>
    </row>
    <row r="20" spans="1:27" ht="52.5">
      <c r="A20" s="47" t="s">
        <v>32</v>
      </c>
      <c r="B20" s="48" t="s">
        <v>33</v>
      </c>
      <c r="C20" s="49" t="s">
        <v>73</v>
      </c>
      <c r="D20" s="47" t="s">
        <v>66</v>
      </c>
      <c r="E20" s="47" t="s">
        <v>67</v>
      </c>
      <c r="F20" s="47" t="s">
        <v>68</v>
      </c>
      <c r="G20" s="47" t="s">
        <v>74</v>
      </c>
      <c r="H20" s="47"/>
      <c r="I20" s="47"/>
      <c r="J20" s="47"/>
      <c r="K20" s="47"/>
      <c r="L20" s="47"/>
      <c r="M20" s="47" t="s">
        <v>71</v>
      </c>
      <c r="N20" s="47" t="s">
        <v>72</v>
      </c>
      <c r="O20" s="47" t="s">
        <v>39</v>
      </c>
      <c r="P20" s="48" t="s">
        <v>75</v>
      </c>
      <c r="Q20" s="50">
        <v>498767745</v>
      </c>
      <c r="R20" s="50">
        <v>0</v>
      </c>
      <c r="S20" s="50">
        <v>0</v>
      </c>
      <c r="T20" s="50">
        <v>498767745</v>
      </c>
      <c r="U20" s="50">
        <v>0</v>
      </c>
      <c r="V20" s="50">
        <v>0</v>
      </c>
      <c r="W20" s="50">
        <v>498767745</v>
      </c>
      <c r="X20" s="50">
        <v>0</v>
      </c>
      <c r="Y20" s="50">
        <v>0</v>
      </c>
      <c r="Z20" s="50">
        <v>0</v>
      </c>
      <c r="AA20" s="50">
        <v>0</v>
      </c>
    </row>
    <row r="21" spans="1:27" ht="52.5">
      <c r="A21" s="47" t="s">
        <v>32</v>
      </c>
      <c r="B21" s="48" t="s">
        <v>33</v>
      </c>
      <c r="C21" s="49" t="s">
        <v>76</v>
      </c>
      <c r="D21" s="47" t="s">
        <v>66</v>
      </c>
      <c r="E21" s="47" t="s">
        <v>77</v>
      </c>
      <c r="F21" s="47" t="s">
        <v>68</v>
      </c>
      <c r="G21" s="47" t="s">
        <v>78</v>
      </c>
      <c r="H21" s="47"/>
      <c r="I21" s="47"/>
      <c r="J21" s="47"/>
      <c r="K21" s="47"/>
      <c r="L21" s="47"/>
      <c r="M21" s="47" t="s">
        <v>37</v>
      </c>
      <c r="N21" s="47" t="s">
        <v>38</v>
      </c>
      <c r="O21" s="47" t="s">
        <v>39</v>
      </c>
      <c r="P21" s="48" t="s">
        <v>79</v>
      </c>
      <c r="Q21" s="50">
        <v>994044188</v>
      </c>
      <c r="R21" s="50">
        <v>0</v>
      </c>
      <c r="S21" s="50">
        <v>207747447</v>
      </c>
      <c r="T21" s="50">
        <v>786296741</v>
      </c>
      <c r="U21" s="50">
        <v>0</v>
      </c>
      <c r="V21" s="50">
        <v>757869658.83</v>
      </c>
      <c r="W21" s="50">
        <v>28427082.17</v>
      </c>
      <c r="X21" s="50">
        <v>735169658.83</v>
      </c>
      <c r="Y21" s="50">
        <v>404486140.39</v>
      </c>
      <c r="Z21" s="50">
        <v>401292592.39</v>
      </c>
      <c r="AA21" s="50">
        <v>401292592.39</v>
      </c>
    </row>
    <row r="22" spans="1:27" ht="31.5">
      <c r="A22" s="47" t="s">
        <v>32</v>
      </c>
      <c r="B22" s="48" t="s">
        <v>33</v>
      </c>
      <c r="C22" s="49" t="s">
        <v>80</v>
      </c>
      <c r="D22" s="47" t="s">
        <v>66</v>
      </c>
      <c r="E22" s="47" t="s">
        <v>77</v>
      </c>
      <c r="F22" s="47" t="s">
        <v>68</v>
      </c>
      <c r="G22" s="47" t="s">
        <v>69</v>
      </c>
      <c r="H22" s="47"/>
      <c r="I22" s="47"/>
      <c r="J22" s="47"/>
      <c r="K22" s="47"/>
      <c r="L22" s="47"/>
      <c r="M22" s="47" t="s">
        <v>37</v>
      </c>
      <c r="N22" s="47" t="s">
        <v>38</v>
      </c>
      <c r="O22" s="47" t="s">
        <v>39</v>
      </c>
      <c r="P22" s="48" t="s">
        <v>81</v>
      </c>
      <c r="Q22" s="50">
        <v>715317339</v>
      </c>
      <c r="R22" s="50">
        <v>207747447</v>
      </c>
      <c r="S22" s="50">
        <v>0</v>
      </c>
      <c r="T22" s="50">
        <v>923064786</v>
      </c>
      <c r="U22" s="50">
        <v>0</v>
      </c>
      <c r="V22" s="50">
        <v>922820239</v>
      </c>
      <c r="W22" s="50">
        <v>244547</v>
      </c>
      <c r="X22" s="50">
        <v>919483845</v>
      </c>
      <c r="Y22" s="50">
        <v>674809049</v>
      </c>
      <c r="Z22" s="50">
        <v>674809049</v>
      </c>
      <c r="AA22" s="50">
        <v>674809049</v>
      </c>
    </row>
    <row r="23" spans="1:27" ht="14.25">
      <c r="A23" s="47" t="s">
        <v>1</v>
      </c>
      <c r="B23" s="48" t="s">
        <v>1</v>
      </c>
      <c r="C23" s="49" t="s">
        <v>1</v>
      </c>
      <c r="D23" s="47" t="s">
        <v>1</v>
      </c>
      <c r="E23" s="47" t="s">
        <v>1</v>
      </c>
      <c r="F23" s="47" t="s">
        <v>1</v>
      </c>
      <c r="G23" s="47" t="s">
        <v>1</v>
      </c>
      <c r="H23" s="47" t="s">
        <v>1</v>
      </c>
      <c r="I23" s="47" t="s">
        <v>1</v>
      </c>
      <c r="J23" s="47" t="s">
        <v>1</v>
      </c>
      <c r="K23" s="47" t="s">
        <v>1</v>
      </c>
      <c r="L23" s="47" t="s">
        <v>1</v>
      </c>
      <c r="M23" s="47" t="s">
        <v>1</v>
      </c>
      <c r="N23" s="47" t="s">
        <v>1</v>
      </c>
      <c r="O23" s="47" t="s">
        <v>1</v>
      </c>
      <c r="P23" s="48" t="s">
        <v>1</v>
      </c>
      <c r="Q23" s="50">
        <v>12686105614</v>
      </c>
      <c r="R23" s="50">
        <v>361274599</v>
      </c>
      <c r="S23" s="50">
        <v>361274599</v>
      </c>
      <c r="T23" s="50">
        <v>12686105614</v>
      </c>
      <c r="U23" s="50">
        <v>49177923</v>
      </c>
      <c r="V23" s="50">
        <v>10356469224.13</v>
      </c>
      <c r="W23" s="50">
        <v>2280458466.87</v>
      </c>
      <c r="X23" s="50">
        <v>8877114758.06</v>
      </c>
      <c r="Y23" s="50">
        <v>6913752112.31</v>
      </c>
      <c r="Z23" s="50">
        <v>6910220120.31</v>
      </c>
      <c r="AA23" s="50">
        <v>6910220120.31</v>
      </c>
    </row>
    <row r="24" spans="1:27" ht="14.25">
      <c r="A24" s="47" t="s">
        <v>1</v>
      </c>
      <c r="B24" s="51" t="s">
        <v>1</v>
      </c>
      <c r="C24" s="49" t="s">
        <v>1</v>
      </c>
      <c r="D24" s="47" t="s">
        <v>1</v>
      </c>
      <c r="E24" s="47" t="s">
        <v>1</v>
      </c>
      <c r="F24" s="47" t="s">
        <v>1</v>
      </c>
      <c r="G24" s="47" t="s">
        <v>1</v>
      </c>
      <c r="H24" s="47" t="s">
        <v>1</v>
      </c>
      <c r="I24" s="47" t="s">
        <v>1</v>
      </c>
      <c r="J24" s="47" t="s">
        <v>1</v>
      </c>
      <c r="K24" s="47" t="s">
        <v>1</v>
      </c>
      <c r="L24" s="47" t="s">
        <v>1</v>
      </c>
      <c r="M24" s="47" t="s">
        <v>1</v>
      </c>
      <c r="N24" s="47" t="s">
        <v>1</v>
      </c>
      <c r="O24" s="47" t="s">
        <v>1</v>
      </c>
      <c r="P24" s="48" t="s">
        <v>1</v>
      </c>
      <c r="Q24" s="52" t="s">
        <v>1</v>
      </c>
      <c r="R24" s="52" t="s">
        <v>1</v>
      </c>
      <c r="S24" s="52" t="s">
        <v>1</v>
      </c>
      <c r="T24" s="52" t="s">
        <v>1</v>
      </c>
      <c r="U24" s="52" t="s">
        <v>1</v>
      </c>
      <c r="V24" s="52" t="s">
        <v>1</v>
      </c>
      <c r="W24" s="52" t="s">
        <v>1</v>
      </c>
      <c r="X24" s="52" t="s">
        <v>1</v>
      </c>
      <c r="Y24" s="52" t="s">
        <v>1</v>
      </c>
      <c r="Z24" s="52" t="s">
        <v>1</v>
      </c>
      <c r="AA24" s="52" t="s">
        <v>1</v>
      </c>
    </row>
    <row r="25" ht="0" customHeight="1" hidden="1"/>
    <row r="26" ht="33.75" customHeight="1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2"/>
  <sheetViews>
    <sheetView showGridLines="0" tabSelected="1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57" t="s">
        <v>109</v>
      </c>
      <c r="C6" s="58"/>
      <c r="D6" s="58"/>
      <c r="E6" s="58"/>
      <c r="F6" s="58"/>
      <c r="G6" s="58"/>
      <c r="H6" s="58"/>
      <c r="I6" s="5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59" t="s">
        <v>82</v>
      </c>
      <c r="C7" s="58"/>
      <c r="D7" s="58"/>
      <c r="E7" s="58"/>
      <c r="F7" s="58"/>
      <c r="G7" s="58"/>
      <c r="H7" s="58"/>
      <c r="I7" s="5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>
      <c r="A9" s="1"/>
      <c r="B9" s="3" t="s">
        <v>83</v>
      </c>
      <c r="C9" s="3" t="s">
        <v>20</v>
      </c>
      <c r="D9" s="3" t="s">
        <v>24</v>
      </c>
      <c r="E9" s="3" t="s">
        <v>28</v>
      </c>
      <c r="F9" s="3" t="s">
        <v>84</v>
      </c>
      <c r="G9" s="3" t="s">
        <v>85</v>
      </c>
      <c r="H9" s="3" t="s">
        <v>29</v>
      </c>
      <c r="I9" s="3" t="s">
        <v>86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3150080544</v>
      </c>
      <c r="E10" s="6">
        <f>+'Ejecución SIIF'!X5</f>
        <v>2387214861</v>
      </c>
      <c r="F10" s="6">
        <f aca="true" t="shared" si="0" ref="F10:F26">+D10-E10</f>
        <v>762865683</v>
      </c>
      <c r="G10" s="7">
        <f aca="true" t="shared" si="1" ref="G10:G26">+E10/D10</f>
        <v>0.7578266103534907</v>
      </c>
      <c r="H10" s="6">
        <f>+'Ejecución SIIF'!Y5</f>
        <v>2387214861</v>
      </c>
      <c r="I10" s="8">
        <f aca="true" t="shared" si="2" ref="I10:I26">+H10/D10</f>
        <v>0.7578266103534907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>
      <c r="A11" s="1"/>
      <c r="B11" s="9" t="s">
        <v>41</v>
      </c>
      <c r="C11" s="10" t="s">
        <v>43</v>
      </c>
      <c r="D11" s="6">
        <f>+'Ejecución SIIF'!T6</f>
        <v>1191344593</v>
      </c>
      <c r="E11" s="6">
        <f>+'Ejecución SIIF'!X6</f>
        <v>979410239</v>
      </c>
      <c r="F11" s="6">
        <f t="shared" si="0"/>
        <v>211934354</v>
      </c>
      <c r="G11" s="11">
        <f t="shared" si="1"/>
        <v>0.822104909658158</v>
      </c>
      <c r="H11" s="6">
        <f>+'Ejecución SIIF'!Y6</f>
        <v>979410239</v>
      </c>
      <c r="I11" s="12">
        <f t="shared" si="2"/>
        <v>0.822104909658158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>
      <c r="A12" s="1"/>
      <c r="B12" s="13" t="s">
        <v>44</v>
      </c>
      <c r="C12" s="14" t="s">
        <v>46</v>
      </c>
      <c r="D12" s="6">
        <f>+'Ejecución SIIF'!T7</f>
        <v>523696290</v>
      </c>
      <c r="E12" s="6">
        <f>+'Ejecución SIIF'!X7</f>
        <v>329997639</v>
      </c>
      <c r="F12" s="6">
        <f t="shared" si="0"/>
        <v>193698651</v>
      </c>
      <c r="G12" s="15">
        <f t="shared" si="1"/>
        <v>0.6301317104996104</v>
      </c>
      <c r="H12" s="6">
        <f>+'Ejecución SIIF'!Y7</f>
        <v>329997639</v>
      </c>
      <c r="I12" s="16">
        <f t="shared" si="2"/>
        <v>0.6301317104996104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1"/>
      <c r="B13" s="60" t="s">
        <v>87</v>
      </c>
      <c r="C13" s="61"/>
      <c r="D13" s="17">
        <f>SUM(D10:D12)</f>
        <v>4865121427</v>
      </c>
      <c r="E13" s="17">
        <f>SUM(E10:E12)</f>
        <v>3696622739</v>
      </c>
      <c r="F13" s="17">
        <f t="shared" si="0"/>
        <v>1168498688</v>
      </c>
      <c r="G13" s="18">
        <f t="shared" si="1"/>
        <v>0.7598212695134032</v>
      </c>
      <c r="H13" s="17">
        <f>SUM(H10:H12)</f>
        <v>3696622739</v>
      </c>
      <c r="I13" s="19">
        <f t="shared" si="2"/>
        <v>0.7598212695134032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1000000</v>
      </c>
      <c r="E14" s="6">
        <f>+'Ejecución SIIF'!X8</f>
        <v>0</v>
      </c>
      <c r="F14" s="6">
        <f t="shared" si="0"/>
        <v>1000000</v>
      </c>
      <c r="G14" s="7">
        <f t="shared" si="1"/>
        <v>0</v>
      </c>
      <c r="H14" s="6">
        <f>+'Ejecución SIIF'!Y8</f>
        <v>0</v>
      </c>
      <c r="I14" s="8">
        <f t="shared" si="2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63.75" customHeight="1">
      <c r="A15" s="1"/>
      <c r="B15" s="13" t="s">
        <v>49</v>
      </c>
      <c r="C15" s="14" t="s">
        <v>50</v>
      </c>
      <c r="D15" s="20">
        <f>+'Ejecución SIIF'!T9</f>
        <v>651841346</v>
      </c>
      <c r="E15" s="20">
        <f>+'Ejecución SIIF'!X9</f>
        <v>583339273.23</v>
      </c>
      <c r="F15" s="6">
        <f t="shared" si="0"/>
        <v>68502072.76999998</v>
      </c>
      <c r="G15" s="15">
        <f t="shared" si="1"/>
        <v>0.8949098991796695</v>
      </c>
      <c r="H15" s="20">
        <f>+'Ejecución SIIF'!Y9</f>
        <v>265840009.92</v>
      </c>
      <c r="I15" s="16">
        <f t="shared" si="2"/>
        <v>0.40782931544817963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>
      <c r="A16" s="1"/>
      <c r="B16" s="60" t="s">
        <v>88</v>
      </c>
      <c r="C16" s="61"/>
      <c r="D16" s="17">
        <f>SUM(D14:D15)</f>
        <v>652841346</v>
      </c>
      <c r="E16" s="17">
        <f>SUM(E14:E15)</f>
        <v>583339273.23</v>
      </c>
      <c r="F16" s="17">
        <f t="shared" si="0"/>
        <v>69502072.76999998</v>
      </c>
      <c r="G16" s="18">
        <f t="shared" si="1"/>
        <v>0.893539106865943</v>
      </c>
      <c r="H16" s="17">
        <f>SUM(H14:H15)</f>
        <v>265840009.92</v>
      </c>
      <c r="I16" s="19">
        <f t="shared" si="2"/>
        <v>0.4072046164796676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42" customFormat="1" ht="31.5">
      <c r="A17" s="1"/>
      <c r="B17" s="4" t="s">
        <v>102</v>
      </c>
      <c r="C17" s="5" t="s">
        <v>104</v>
      </c>
      <c r="D17" s="20">
        <f>+'Ejecución SIIF'!T10</f>
        <v>49177923</v>
      </c>
      <c r="E17" s="6">
        <f>+'Ejecución SIIF'!X10</f>
        <v>0</v>
      </c>
      <c r="F17" s="6">
        <f t="shared" si="0"/>
        <v>49177923</v>
      </c>
      <c r="G17" s="7">
        <f t="shared" si="1"/>
        <v>0</v>
      </c>
      <c r="H17" s="6">
        <f>+'Ejecución SIIF'!Y10</f>
        <v>0</v>
      </c>
      <c r="I17" s="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>
      <c r="A18" s="1"/>
      <c r="B18" s="4" t="s">
        <v>51</v>
      </c>
      <c r="C18" s="5" t="s">
        <v>54</v>
      </c>
      <c r="D18" s="6">
        <f>+'Ejecución SIIF'!T11</f>
        <v>1030000</v>
      </c>
      <c r="E18" s="6">
        <f>+'Ejecución SIIF'!X11</f>
        <v>0</v>
      </c>
      <c r="F18" s="6">
        <f t="shared" si="0"/>
        <v>1030000</v>
      </c>
      <c r="G18" s="7">
        <f t="shared" si="1"/>
        <v>0</v>
      </c>
      <c r="H18" s="6">
        <f>+'Ejecución SIIF'!Y11</f>
        <v>0</v>
      </c>
      <c r="I18" s="8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1.5">
      <c r="A19" s="1"/>
      <c r="B19" s="9" t="s">
        <v>55</v>
      </c>
      <c r="C19" s="10" t="s">
        <v>57</v>
      </c>
      <c r="D19" s="21">
        <f>+'Ejecución SIIF'!T12</f>
        <v>70205931</v>
      </c>
      <c r="E19" s="21">
        <f>+'Ejecución SIIF'!X12</f>
        <v>21420522</v>
      </c>
      <c r="F19" s="21">
        <f t="shared" si="0"/>
        <v>48785409</v>
      </c>
      <c r="G19" s="11">
        <f t="shared" si="1"/>
        <v>0.30510986315386945</v>
      </c>
      <c r="H19" s="21">
        <f>+'Ejecución SIIF'!Y12</f>
        <v>21420522</v>
      </c>
      <c r="I19" s="12">
        <f t="shared" si="2"/>
        <v>0.30510986315386945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>
      <c r="A20" s="1"/>
      <c r="B20" s="13" t="s">
        <v>105</v>
      </c>
      <c r="C20" s="14" t="s">
        <v>106</v>
      </c>
      <c r="D20" s="20">
        <f>+'Ejecución SIIF'!T13</f>
        <v>434484632</v>
      </c>
      <c r="E20" s="20">
        <f>+'Ejecución SIIF'!X13</f>
        <v>0</v>
      </c>
      <c r="F20" s="20">
        <f t="shared" si="0"/>
        <v>434484632</v>
      </c>
      <c r="G20" s="15">
        <f t="shared" si="1"/>
        <v>0</v>
      </c>
      <c r="H20" s="20">
        <f>+'Ejecución SIIF'!Y13</f>
        <v>0</v>
      </c>
      <c r="I20" s="16">
        <f t="shared" si="2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>
      <c r="A21" s="1"/>
      <c r="B21" s="60" t="s">
        <v>89</v>
      </c>
      <c r="C21" s="61"/>
      <c r="D21" s="17">
        <f>SUM(D17:D20)</f>
        <v>554898486</v>
      </c>
      <c r="E21" s="17">
        <f>SUM(E17:E20)</f>
        <v>21420522</v>
      </c>
      <c r="F21" s="17">
        <f>SUM(F17:F20)</f>
        <v>533477964</v>
      </c>
      <c r="G21" s="18">
        <f t="shared" si="1"/>
        <v>0.03860259586291248</v>
      </c>
      <c r="H21" s="17">
        <f>SUM(H17:H20)</f>
        <v>21420522</v>
      </c>
      <c r="I21" s="19">
        <f t="shared" si="2"/>
        <v>0.03860259586291248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4" t="s">
        <v>58</v>
      </c>
      <c r="C22" s="5" t="s">
        <v>60</v>
      </c>
      <c r="D22" s="6">
        <f>+'Ejecución SIIF'!T14</f>
        <v>31003000</v>
      </c>
      <c r="E22" s="6">
        <f>+'Ejecución SIIF'!X14</f>
        <v>29702234</v>
      </c>
      <c r="F22" s="6">
        <f t="shared" si="0"/>
        <v>1300766</v>
      </c>
      <c r="G22" s="7">
        <f t="shared" si="1"/>
        <v>0.9580438667225752</v>
      </c>
      <c r="H22" s="6">
        <f>+'Ejecución SIIF'!Z14</f>
        <v>29702234</v>
      </c>
      <c r="I22" s="8">
        <f t="shared" si="2"/>
        <v>0.9580438667225752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3" t="s">
        <v>61</v>
      </c>
      <c r="C23" s="14" t="s">
        <v>64</v>
      </c>
      <c r="D23" s="20">
        <f>+'Ejecución SIIF'!T15</f>
        <v>13568654</v>
      </c>
      <c r="E23" s="20">
        <f>+'Ejecución SIIF'!X15</f>
        <v>0</v>
      </c>
      <c r="F23" s="20">
        <f t="shared" si="0"/>
        <v>13568654</v>
      </c>
      <c r="G23" s="15">
        <f t="shared" si="1"/>
        <v>0</v>
      </c>
      <c r="H23" s="20">
        <f>+'Ejecución SIIF'!Y15</f>
        <v>0</v>
      </c>
      <c r="I23" s="16">
        <f t="shared" si="2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43" customFormat="1" ht="15.75" customHeight="1">
      <c r="A24" s="1"/>
      <c r="B24" s="13" t="s">
        <v>61</v>
      </c>
      <c r="C24" s="14" t="s">
        <v>64</v>
      </c>
      <c r="D24" s="20">
        <f>+'Ejecución SIIF'!T16</f>
        <v>15595355</v>
      </c>
      <c r="E24" s="20">
        <f>+'Ejecución SIIF'!X16</f>
        <v>0</v>
      </c>
      <c r="F24" s="20">
        <f>+D24-E24</f>
        <v>15595355</v>
      </c>
      <c r="G24" s="15">
        <f>+E24/D24</f>
        <v>0</v>
      </c>
      <c r="H24" s="20">
        <f>+'Ejecución SIIF'!Y16</f>
        <v>0</v>
      </c>
      <c r="I24" s="16">
        <f>+H24/D24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customHeight="1">
      <c r="A25" s="1"/>
      <c r="B25" s="53" t="s">
        <v>90</v>
      </c>
      <c r="C25" s="54"/>
      <c r="D25" s="22">
        <f>SUM(D22:D24)</f>
        <v>60167009</v>
      </c>
      <c r="E25" s="22">
        <f>SUM(E22:E24)</f>
        <v>29702234</v>
      </c>
      <c r="F25" s="22">
        <f t="shared" si="0"/>
        <v>30464775</v>
      </c>
      <c r="G25" s="23">
        <f t="shared" si="1"/>
        <v>0.4936631302380346</v>
      </c>
      <c r="H25" s="22">
        <f>SUM(H22:H24)</f>
        <v>29702234</v>
      </c>
      <c r="I25" s="24">
        <f t="shared" si="2"/>
        <v>0.4936631302380346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55" t="s">
        <v>91</v>
      </c>
      <c r="C26" s="56"/>
      <c r="D26" s="25">
        <f>+D13+D16+D21+D25</f>
        <v>6133028268</v>
      </c>
      <c r="E26" s="25">
        <f>+E13+E16+E21+E25</f>
        <v>4331084768.23</v>
      </c>
      <c r="F26" s="25">
        <f t="shared" si="0"/>
        <v>1801943499.7700005</v>
      </c>
      <c r="G26" s="26">
        <f t="shared" si="1"/>
        <v>0.7061902503903476</v>
      </c>
      <c r="H26" s="25">
        <f>+H13+H16+H21+H25</f>
        <v>4013585504.92</v>
      </c>
      <c r="I26" s="26">
        <f t="shared" si="2"/>
        <v>0.6544214912332115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7" t="s">
        <v>92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27" t="s">
        <v>93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/>
  <mergeCells count="7">
    <mergeCell ref="B25:C25"/>
    <mergeCell ref="B26:C26"/>
    <mergeCell ref="B6:I6"/>
    <mergeCell ref="B7:I7"/>
    <mergeCell ref="B13:C13"/>
    <mergeCell ref="B16:C16"/>
    <mergeCell ref="B21:C21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8"/>
  <sheetViews>
    <sheetView showGridLines="0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59" t="str">
        <f>+FUNCIONAMIENTO!B6</f>
        <v>EJECUCIÓN PRESUPUESTAL A 31 DE OCTUBRE DE 2021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59" t="s">
        <v>94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2.5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101</v>
      </c>
      <c r="G9" s="3" t="s">
        <v>107</v>
      </c>
      <c r="H9" s="3" t="s">
        <v>95</v>
      </c>
      <c r="I9" s="3" t="s">
        <v>28</v>
      </c>
      <c r="J9" s="3" t="s">
        <v>84</v>
      </c>
      <c r="K9" s="3" t="s">
        <v>96</v>
      </c>
      <c r="L9" s="3" t="s">
        <v>29</v>
      </c>
      <c r="M9" s="3" t="s">
        <v>97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1.5">
      <c r="A10" s="1"/>
      <c r="B10" s="4" t="s">
        <v>65</v>
      </c>
      <c r="C10" s="28" t="s">
        <v>38</v>
      </c>
      <c r="D10" s="5" t="s">
        <v>70</v>
      </c>
      <c r="E10" s="6">
        <f>+'Ejecución SIIF'!Q17</f>
        <v>1029864061</v>
      </c>
      <c r="F10" s="6">
        <f>+'Ejecución SIIF'!S17</f>
        <v>0</v>
      </c>
      <c r="G10" s="6">
        <f>+'Ejecución SIIF'!R17</f>
        <v>0</v>
      </c>
      <c r="H10" s="6">
        <f>+E10-F10+G10</f>
        <v>1029864061</v>
      </c>
      <c r="I10" s="6">
        <f>+'Ejecución SIIF'!X17</f>
        <v>931110706.57</v>
      </c>
      <c r="J10" s="6">
        <f aca="true" t="shared" si="0" ref="J10:J19">+H10-I10</f>
        <v>98753354.42999995</v>
      </c>
      <c r="K10" s="7">
        <f aca="true" t="shared" si="1" ref="K10:K19">+I10/H10</f>
        <v>0.9041103013788925</v>
      </c>
      <c r="L10" s="6">
        <f>+'Ejecución SIIF'!Y17</f>
        <v>654348709</v>
      </c>
      <c r="M10" s="8">
        <f aca="true" t="shared" si="2" ref="M10:M19">+L10/H10</f>
        <v>0.6353738651338373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1.5">
      <c r="A11" s="1"/>
      <c r="B11" s="9" t="s">
        <v>65</v>
      </c>
      <c r="C11" s="29" t="s">
        <v>72</v>
      </c>
      <c r="D11" s="5" t="s">
        <v>70</v>
      </c>
      <c r="E11" s="6">
        <f>+'Ejecución SIIF'!Q18</f>
        <v>754309601</v>
      </c>
      <c r="F11" s="6">
        <f>+'Ejecución SIIF'!S18</f>
        <v>0</v>
      </c>
      <c r="G11" s="6">
        <f>+'Ejecución SIIF'!R18</f>
        <v>0</v>
      </c>
      <c r="H11" s="6">
        <f>+E11-F11+G11</f>
        <v>754309601</v>
      </c>
      <c r="I11" s="6">
        <f>+'Ejecución SIIF'!X18</f>
        <v>0</v>
      </c>
      <c r="J11" s="6">
        <f t="shared" si="0"/>
        <v>754309601</v>
      </c>
      <c r="K11" s="11">
        <f t="shared" si="1"/>
        <v>0</v>
      </c>
      <c r="L11" s="6">
        <f>+'Ejecución SIIF'!Y18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>
      <c r="A12" s="30"/>
      <c r="B12" s="67" t="s">
        <v>98</v>
      </c>
      <c r="C12" s="68"/>
      <c r="D12" s="61"/>
      <c r="E12" s="31">
        <f>SUM(E10:E11)</f>
        <v>1784173662</v>
      </c>
      <c r="F12" s="31">
        <f>SUM(F10:F11)</f>
        <v>0</v>
      </c>
      <c r="G12" s="31">
        <f>SUM(G10:G11)</f>
        <v>0</v>
      </c>
      <c r="H12" s="31">
        <f>SUM(H10:H11)</f>
        <v>1784173662</v>
      </c>
      <c r="I12" s="31">
        <f>SUM(I10:I11)</f>
        <v>931110706.57</v>
      </c>
      <c r="J12" s="31">
        <f t="shared" si="0"/>
        <v>853062955.43</v>
      </c>
      <c r="K12" s="32">
        <f t="shared" si="1"/>
        <v>0.5218722405790116</v>
      </c>
      <c r="L12" s="31">
        <f>SUM(L10:L11)</f>
        <v>654348709</v>
      </c>
      <c r="M12" s="33">
        <f t="shared" si="2"/>
        <v>0.3667516917980375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31.5">
      <c r="A13" s="1"/>
      <c r="B13" s="4" t="s">
        <v>73</v>
      </c>
      <c r="C13" s="28" t="s">
        <v>38</v>
      </c>
      <c r="D13" s="5" t="s">
        <v>75</v>
      </c>
      <c r="E13" s="6">
        <f>+'Ejecución SIIF'!Q19</f>
        <v>2560774412</v>
      </c>
      <c r="F13" s="6">
        <f>+'Ejecución SIIF'!S19</f>
        <v>0</v>
      </c>
      <c r="G13" s="6">
        <f>+'Ejecución SIIF'!R19</f>
        <v>0</v>
      </c>
      <c r="H13" s="6">
        <f>+E13-F13+G13</f>
        <v>2560774412</v>
      </c>
      <c r="I13" s="6">
        <f>+'Ejecución SIIF'!X19</f>
        <v>1960265779.43</v>
      </c>
      <c r="J13" s="6">
        <f t="shared" si="0"/>
        <v>600508632.5699999</v>
      </c>
      <c r="K13" s="7">
        <f t="shared" si="1"/>
        <v>0.7654972535823668</v>
      </c>
      <c r="L13" s="6">
        <f>+'Ejecución SIIF'!Y19</f>
        <v>1166522709</v>
      </c>
      <c r="M13" s="8">
        <f t="shared" si="2"/>
        <v>0.4555351316904677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1.5">
      <c r="A14" s="1"/>
      <c r="B14" s="13" t="s">
        <v>73</v>
      </c>
      <c r="C14" s="34" t="s">
        <v>72</v>
      </c>
      <c r="D14" s="5" t="s">
        <v>75</v>
      </c>
      <c r="E14" s="6">
        <f>+'Ejecución SIIF'!Q20</f>
        <v>498767745</v>
      </c>
      <c r="F14" s="6">
        <f>+'Ejecución SIIF'!S20</f>
        <v>0</v>
      </c>
      <c r="G14" s="6">
        <f>+'Ejecución SIIF'!R20</f>
        <v>0</v>
      </c>
      <c r="H14" s="6">
        <f>+E14-F14+G14</f>
        <v>498767745</v>
      </c>
      <c r="I14" s="6">
        <f>+'Ejecución SIIF'!X20</f>
        <v>0</v>
      </c>
      <c r="J14" s="20">
        <f t="shared" si="0"/>
        <v>498767745</v>
      </c>
      <c r="K14" s="15">
        <v>0</v>
      </c>
      <c r="L14" s="6">
        <f>+'Ejecución SIIF'!Y20</f>
        <v>0</v>
      </c>
      <c r="M14" s="16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>
      <c r="A15" s="30"/>
      <c r="B15" s="67" t="s">
        <v>99</v>
      </c>
      <c r="C15" s="68"/>
      <c r="D15" s="61"/>
      <c r="E15" s="31">
        <f>SUM(E13:E14)</f>
        <v>3059542157</v>
      </c>
      <c r="F15" s="31">
        <f>SUM(F13:F14)</f>
        <v>0</v>
      </c>
      <c r="G15" s="31">
        <f>SUM(G13:G14)</f>
        <v>0</v>
      </c>
      <c r="H15" s="31">
        <f>SUM(H13:H14)</f>
        <v>3059542157</v>
      </c>
      <c r="I15" s="31">
        <f>SUM(I13:I14)</f>
        <v>1960265779.43</v>
      </c>
      <c r="J15" s="31">
        <f t="shared" si="0"/>
        <v>1099276377.57</v>
      </c>
      <c r="K15" s="32">
        <f t="shared" si="1"/>
        <v>0.6407055954254661</v>
      </c>
      <c r="L15" s="31">
        <f>SUM(L13:L14)</f>
        <v>1166522709</v>
      </c>
      <c r="M15" s="33">
        <f t="shared" si="2"/>
        <v>0.38127361845009544</v>
      </c>
      <c r="N15" s="35"/>
      <c r="O15" s="35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31.5">
      <c r="A16" s="1"/>
      <c r="B16" s="4" t="s">
        <v>76</v>
      </c>
      <c r="C16" s="28" t="s">
        <v>38</v>
      </c>
      <c r="D16" s="5" t="s">
        <v>79</v>
      </c>
      <c r="E16" s="6">
        <f>+'Ejecución SIIF'!Q21</f>
        <v>994044188</v>
      </c>
      <c r="F16" s="6">
        <f>+'Ejecución SIIF'!S21</f>
        <v>207747447</v>
      </c>
      <c r="G16" s="6">
        <f>+'Ejecución SIIF'!R21</f>
        <v>0</v>
      </c>
      <c r="H16" s="6">
        <f>+E16-F16+G16</f>
        <v>786296741</v>
      </c>
      <c r="I16" s="6">
        <f>+'Ejecución SIIF'!X21</f>
        <v>735169658.83</v>
      </c>
      <c r="J16" s="6">
        <f t="shared" si="0"/>
        <v>51127082.16999996</v>
      </c>
      <c r="K16" s="7">
        <f t="shared" si="1"/>
        <v>0.9349773698604202</v>
      </c>
      <c r="L16" s="6">
        <f>+'Ejecución SIIF'!Y21</f>
        <v>404486140.39</v>
      </c>
      <c r="M16" s="8">
        <f t="shared" si="2"/>
        <v>0.5144191999010206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1">
      <c r="A17" s="1"/>
      <c r="B17" s="9" t="s">
        <v>80</v>
      </c>
      <c r="C17" s="29" t="s">
        <v>38</v>
      </c>
      <c r="D17" s="10" t="s">
        <v>81</v>
      </c>
      <c r="E17" s="21">
        <f>+'Ejecución SIIF'!Q22</f>
        <v>715317339</v>
      </c>
      <c r="F17" s="6">
        <f>+'Ejecución SIIF'!S22</f>
        <v>0</v>
      </c>
      <c r="G17" s="6">
        <f>+'Ejecución SIIF'!R22</f>
        <v>207747447</v>
      </c>
      <c r="H17" s="6">
        <f>+E17-F17+G17</f>
        <v>923064786</v>
      </c>
      <c r="I17" s="21">
        <f>+'Ejecución SIIF'!X22</f>
        <v>919483845</v>
      </c>
      <c r="J17" s="21">
        <f t="shared" si="0"/>
        <v>3580941</v>
      </c>
      <c r="K17" s="11">
        <f t="shared" si="1"/>
        <v>0.9961205962416597</v>
      </c>
      <c r="L17" s="21">
        <f>+'Ejecución SIIF'!Y22</f>
        <v>674809049</v>
      </c>
      <c r="M17" s="12">
        <f t="shared" si="2"/>
        <v>0.7310527486637325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>
      <c r="A18" s="30"/>
      <c r="B18" s="69" t="s">
        <v>100</v>
      </c>
      <c r="C18" s="70"/>
      <c r="D18" s="54"/>
      <c r="E18" s="36">
        <f>SUM(E16:E17)</f>
        <v>1709361527</v>
      </c>
      <c r="F18" s="36">
        <f>SUM(F16:F17)</f>
        <v>207747447</v>
      </c>
      <c r="G18" s="36">
        <f>SUM(G16:G17)</f>
        <v>207747447</v>
      </c>
      <c r="H18" s="36">
        <f>SUM(H16:H17)</f>
        <v>1709361527</v>
      </c>
      <c r="I18" s="36">
        <f>SUM(I16:I17)</f>
        <v>1654653503.83</v>
      </c>
      <c r="J18" s="36">
        <f t="shared" si="0"/>
        <v>54708023.17000008</v>
      </c>
      <c r="K18" s="37">
        <f t="shared" si="1"/>
        <v>0.9679950541147285</v>
      </c>
      <c r="L18" s="36">
        <f>SUM(L16:L17)</f>
        <v>1079295189.3899999</v>
      </c>
      <c r="M18" s="38">
        <f t="shared" si="2"/>
        <v>0.6314025279861115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5.75" customHeight="1">
      <c r="A19" s="1"/>
      <c r="B19" s="62" t="s">
        <v>91</v>
      </c>
      <c r="C19" s="63"/>
      <c r="D19" s="56"/>
      <c r="E19" s="39">
        <f>+E12+E15+E18</f>
        <v>6553077346</v>
      </c>
      <c r="F19" s="39">
        <f>+F12+F15+F18</f>
        <v>207747447</v>
      </c>
      <c r="G19" s="39">
        <f>+G12+G15+G18</f>
        <v>207747447</v>
      </c>
      <c r="H19" s="39">
        <f>+H12+H15+H18</f>
        <v>6553077346</v>
      </c>
      <c r="I19" s="39">
        <f>+I12+I15+I18</f>
        <v>4546029989.83</v>
      </c>
      <c r="J19" s="39">
        <f t="shared" si="0"/>
        <v>2007047356.17</v>
      </c>
      <c r="K19" s="40">
        <f t="shared" si="1"/>
        <v>0.6937244518569429</v>
      </c>
      <c r="L19" s="39">
        <f>+L12+L15+L18</f>
        <v>2900166607.39</v>
      </c>
      <c r="M19" s="40">
        <f t="shared" si="2"/>
        <v>0.4425655999864342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64" t="s">
        <v>92</v>
      </c>
      <c r="C20" s="65"/>
      <c r="D20" s="66"/>
      <c r="E20" s="41" t="s">
        <v>1</v>
      </c>
      <c r="F20" s="41" t="s">
        <v>1</v>
      </c>
      <c r="G20" s="41"/>
      <c r="H20" s="41"/>
      <c r="I20" s="41" t="s">
        <v>1</v>
      </c>
      <c r="J20" s="41"/>
      <c r="K20" s="41"/>
      <c r="L20" s="41" t="s">
        <v>1</v>
      </c>
      <c r="M20" s="4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27" t="s">
        <v>93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sheetProtection/>
  <mergeCells count="7">
    <mergeCell ref="B19:D19"/>
    <mergeCell ref="B20:D20"/>
    <mergeCell ref="B6:M6"/>
    <mergeCell ref="B7:M7"/>
    <mergeCell ref="B12:D12"/>
    <mergeCell ref="B15:D15"/>
    <mergeCell ref="B18:D18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PC PERSONAL</cp:lastModifiedBy>
  <dcterms:created xsi:type="dcterms:W3CDTF">2020-02-21T15:25:02Z</dcterms:created>
  <dcterms:modified xsi:type="dcterms:W3CDTF">2021-12-28T23:10:32Z</dcterms:modified>
  <cp:category/>
  <cp:version/>
  <cp:contentType/>
  <cp:contentStatus/>
</cp:coreProperties>
</file>