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<sst xmlns="http://schemas.openxmlformats.org/spreadsheetml/2006/main" count="474" uniqueCount="110">
  <si>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</si>
  <si>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</si>
  <si>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</si>
  <si>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</si>
  <si>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</si>
  <si>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</si>
  <si>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</si>
  <si>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</si>
  <si>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</si>
  <si>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</si>
  <si>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</si>
  <si>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</si>
  <si>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</si>
  <si>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</si>
  <si>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</si>
  <si>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</si>
  <si>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</si>
  <si>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</si>
  <si>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</si>
  <si>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</si>
  <si>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</si>
  <si>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</si>
  <si>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</si>
  <si>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</si>
  <si>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</si>
  <si>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</si>
  <si>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</si>
  <si>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</si>
  <si>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</si>
  <si>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</si>
  <si>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</si>
  <si>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</si>
  <si>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</si>
  <si>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</si>
  <si>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</si>
  <si>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</si>
  <si>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</si>
  <si>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</si>
  <si>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</si>
  <si>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</si>
  <si>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</si>
  <si>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</si>
  <si>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</si>
  <si>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</si>
  <si>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</si>
  <si>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</si>
  <si>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</si>
  <si>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</si>
  <si>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</si>
  <si>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</si>
  <si>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</si>
  <si>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</si>
  <si>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</si>
  <si>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</si>
  <si>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</si>
  <si>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</si>
  <si>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</si>
  <si>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</si>
  <si>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</si>
  <si>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</si>
  <si>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</si>
  <si>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</si>
  <si>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</si>
  <si>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</si>
  <si>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</si>
  <si>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</si>
  <si>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</si>
  <si>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</si>
  <si>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</si>
  <si>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</si>
  <si>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</si>
  <si>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</si>
  <si>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</si>
  <si>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</si>
  <si>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</si>
  <si>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</si>
  <si>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</si>
  <si>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</si>
  <si>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</si>
  <si>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</si>
  <si>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</si>
  <si>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</si>
  <si>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</si>
  <si>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</si>
  <si>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</si>
  <si>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</si>
  <si>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</si>
  <si>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</si>
  <si>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</si>
  <si>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</si>
  <si>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</si>
  <si>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</si>
  <si>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</si>
  <si>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</si>
  <si>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</si>
  <si>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</si>
  <si>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</si>
  <si>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</si>
  <si>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</si>
  <si>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</si>
  <si>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</si>
  <si>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</si>
  <si>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</si>
  <si>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</si>
  <si>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</si>
  <si>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</si>
  <si>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</si>
  <si>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</si>
  <si>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Enero-Mayo</t>
  </si>
  <si>
    <t>EJECUCIÓN PRESUPUESTAL A 31 DE MAYO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</si>
</sst>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9" fontId="49" fillId="0" borderId="18" xfId="55" applyFont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0</v>
      </c>
      <c r="S5" s="51">
        <v>0</v>
      </c>
      <c r="T5" s="51">
        <v>3585922652</v>
      </c>
      <c r="U5" s="51">
        <v>0</v>
      </c>
      <c r="V5" s="51">
        <v>3585922652</v>
      </c>
      <c r="W5" s="51">
        <v>0</v>
      </c>
      <c r="X5" s="51">
        <v>1459506564</v>
      </c>
      <c r="Y5" s="51">
        <v>1239502425</v>
      </c>
      <c r="Z5" s="51">
        <v>1239502425</v>
      </c>
      <c r="AA5" s="51">
        <v>1239502425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0</v>
      </c>
      <c r="S6" s="51">
        <v>0</v>
      </c>
      <c r="T6" s="51">
        <v>1296734872</v>
      </c>
      <c r="U6" s="51">
        <v>0</v>
      </c>
      <c r="V6" s="51">
        <v>1296734872</v>
      </c>
      <c r="W6" s="51">
        <v>0</v>
      </c>
      <c r="X6" s="51">
        <v>500880460</v>
      </c>
      <c r="Y6" s="51">
        <v>500880460</v>
      </c>
      <c r="Z6" s="51">
        <v>500880460</v>
      </c>
      <c r="AA6" s="51">
        <v>500880460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0</v>
      </c>
      <c r="S7" s="51">
        <v>0</v>
      </c>
      <c r="T7" s="51">
        <v>509550655</v>
      </c>
      <c r="U7" s="51">
        <v>0</v>
      </c>
      <c r="V7" s="51">
        <v>509550655</v>
      </c>
      <c r="W7" s="51">
        <v>0</v>
      </c>
      <c r="X7" s="51">
        <v>206404330</v>
      </c>
      <c r="Y7" s="51">
        <v>180192612</v>
      </c>
      <c r="Z7" s="51">
        <v>180192612</v>
      </c>
      <c r="AA7" s="51">
        <v>180192612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590514081.32</v>
      </c>
      <c r="W8" s="51">
        <v>510288013.68</v>
      </c>
      <c r="X8" s="51">
        <v>490529763.92</v>
      </c>
      <c r="Y8" s="51">
        <v>157844784.97</v>
      </c>
      <c r="Z8" s="51">
        <v>157844784.97</v>
      </c>
      <c r="AA8" s="51">
        <v>157844784.97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7226022</v>
      </c>
      <c r="Y10" s="51">
        <v>4942268</v>
      </c>
      <c r="Z10" s="51">
        <v>4942268</v>
      </c>
      <c r="AA10" s="51">
        <v>4942268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0</v>
      </c>
      <c r="W13" s="51">
        <v>29000000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1172528316</v>
      </c>
      <c r="W14" s="51">
        <v>350484670</v>
      </c>
      <c r="X14" s="51">
        <v>711909649</v>
      </c>
      <c r="Y14" s="51">
        <v>237391067.5</v>
      </c>
      <c r="Z14" s="51">
        <v>237391067.5</v>
      </c>
      <c r="AA14" s="51">
        <v>237391067.5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187681584</v>
      </c>
      <c r="W16" s="51">
        <v>21335617</v>
      </c>
      <c r="X16" s="51">
        <v>67554250</v>
      </c>
      <c r="Y16" s="51">
        <v>17433333</v>
      </c>
      <c r="Z16" s="51">
        <v>17433333</v>
      </c>
      <c r="AA16" s="51">
        <v>17433333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1510652134</v>
      </c>
      <c r="W17" s="51">
        <v>678100356</v>
      </c>
      <c r="X17" s="51">
        <v>1142704514</v>
      </c>
      <c r="Y17" s="51">
        <v>301248825.5</v>
      </c>
      <c r="Z17" s="51">
        <v>301248825.5</v>
      </c>
      <c r="AA17" s="51">
        <v>301248825.5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87818534</v>
      </c>
      <c r="W19" s="51">
        <v>1760267</v>
      </c>
      <c r="X19" s="51">
        <v>84995733</v>
      </c>
      <c r="Y19" s="51">
        <v>25398133</v>
      </c>
      <c r="Z19" s="51">
        <v>25398133</v>
      </c>
      <c r="AA19" s="51">
        <v>25398133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529807871.72</v>
      </c>
      <c r="W20" s="51">
        <v>294099384.28</v>
      </c>
      <c r="X20" s="51">
        <v>277218128.72</v>
      </c>
      <c r="Y20" s="51">
        <v>85920705.42</v>
      </c>
      <c r="Z20" s="51">
        <v>85920705.42</v>
      </c>
      <c r="AA20" s="51">
        <v>85920705.42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0</v>
      </c>
      <c r="W21" s="51">
        <v>58536200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1047799001</v>
      </c>
      <c r="W22" s="51">
        <v>167028267</v>
      </c>
      <c r="X22" s="51">
        <v>905177406</v>
      </c>
      <c r="Y22" s="51">
        <v>329335383</v>
      </c>
      <c r="Z22" s="51">
        <v>329335383</v>
      </c>
      <c r="AA22" s="51">
        <v>329335383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98184265</v>
      </c>
      <c r="W23" s="51">
        <v>1815735</v>
      </c>
      <c r="X23" s="51">
        <v>98184265</v>
      </c>
      <c r="Y23" s="51">
        <v>36105396</v>
      </c>
      <c r="Z23" s="51">
        <v>36105396</v>
      </c>
      <c r="AA23" s="51">
        <v>36105396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4077942</v>
      </c>
      <c r="S24" s="51">
        <v>4077942</v>
      </c>
      <c r="T24" s="51">
        <v>14122638185</v>
      </c>
      <c r="U24" s="51">
        <v>0</v>
      </c>
      <c r="V24" s="51">
        <v>10671728834.04</v>
      </c>
      <c r="W24" s="51">
        <v>3450909350.96</v>
      </c>
      <c r="X24" s="51">
        <v>5989290953.64</v>
      </c>
      <c r="Y24" s="51">
        <v>3153195261.39</v>
      </c>
      <c r="Z24" s="51">
        <v>3153195261.39</v>
      </c>
      <c r="AA24" s="51">
        <v>3153195261.39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8" t="s">
        <v>109</v>
      </c>
      <c r="C6" s="59"/>
      <c r="D6" s="59"/>
      <c r="E6" s="59"/>
      <c r="F6" s="59"/>
      <c r="G6" s="59"/>
      <c r="H6" s="59"/>
      <c r="I6" s="5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0" t="s">
        <v>80</v>
      </c>
      <c r="C7" s="59"/>
      <c r="D7" s="59"/>
      <c r="E7" s="59"/>
      <c r="F7" s="59"/>
      <c r="G7" s="59"/>
      <c r="H7" s="59"/>
      <c r="I7" s="5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1459506564</v>
      </c>
      <c r="F10" s="6">
        <f aca="true" t="shared" si="0" ref="F10:F23">+D10-E10</f>
        <v>2126416088</v>
      </c>
      <c r="G10" s="7">
        <f aca="true" t="shared" si="1" ref="G10:G23">+E10/D10</f>
        <v>0.4070100517048185</v>
      </c>
      <c r="H10" s="6">
        <f>+'Ejecución SIIF'!Y5</f>
        <v>1239502425</v>
      </c>
      <c r="I10" s="8">
        <f aca="true" t="shared" si="2" ref="I10:I23">+H10/D10</f>
        <v>0.3456578809107007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500880460</v>
      </c>
      <c r="F11" s="6">
        <f t="shared" si="0"/>
        <v>795854412</v>
      </c>
      <c r="G11" s="11">
        <f t="shared" si="1"/>
        <v>0.38626281348281655</v>
      </c>
      <c r="H11" s="6">
        <f>+'Ejecución SIIF'!Y6</f>
        <v>500880460</v>
      </c>
      <c r="I11" s="12">
        <f t="shared" si="2"/>
        <v>0.38626281348281655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206404330</v>
      </c>
      <c r="F12" s="6">
        <f t="shared" si="0"/>
        <v>303146325</v>
      </c>
      <c r="G12" s="15">
        <f t="shared" si="1"/>
        <v>0.40507126813525535</v>
      </c>
      <c r="H12" s="6">
        <f>+'Ejecución SIIF'!Y7</f>
        <v>180192612</v>
      </c>
      <c r="I12" s="16">
        <f t="shared" si="2"/>
        <v>0.35363041972735765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1" t="s">
        <v>85</v>
      </c>
      <c r="C13" s="62"/>
      <c r="D13" s="17">
        <f>SUM(D10:D12)</f>
        <v>5392208179</v>
      </c>
      <c r="E13" s="17">
        <f>SUM(E10:E12)</f>
        <v>2166791354</v>
      </c>
      <c r="F13" s="17">
        <f t="shared" si="0"/>
        <v>3225416825</v>
      </c>
      <c r="G13" s="18">
        <f t="shared" si="1"/>
        <v>0.40183748143081477</v>
      </c>
      <c r="H13" s="17">
        <f>SUM(H10:H12)</f>
        <v>1920575497</v>
      </c>
      <c r="I13" s="19">
        <f t="shared" si="2"/>
        <v>0.3561760661392298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490529763.92</v>
      </c>
      <c r="F14" s="6">
        <f t="shared" si="0"/>
        <v>610272331.0799999</v>
      </c>
      <c r="G14" s="7">
        <f t="shared" si="1"/>
        <v>0.4456112194444906</v>
      </c>
      <c r="H14" s="6">
        <f>+'Ejecución SIIF'!Y8</f>
        <v>157844784.97</v>
      </c>
      <c r="I14" s="8">
        <f t="shared" si="2"/>
        <v>0.1433907018227468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1" t="s">
        <v>86</v>
      </c>
      <c r="C15" s="62"/>
      <c r="D15" s="17">
        <f>SUM(D14:D14)</f>
        <v>1100802095</v>
      </c>
      <c r="E15" s="17">
        <f>SUM(E14:E14)</f>
        <v>490529763.92</v>
      </c>
      <c r="F15" s="17">
        <f t="shared" si="0"/>
        <v>610272331.0799999</v>
      </c>
      <c r="G15" s="18">
        <f t="shared" si="1"/>
        <v>0.4456112194444906</v>
      </c>
      <c r="H15" s="17">
        <f>SUM(H14:H14)</f>
        <v>157844784.97</v>
      </c>
      <c r="I15" s="19">
        <f t="shared" si="2"/>
        <v>0.1433907018227468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7226022</v>
      </c>
      <c r="F17" s="21">
        <f t="shared" si="0"/>
        <v>10308978</v>
      </c>
      <c r="G17" s="11">
        <f t="shared" si="1"/>
        <v>0.41209136013686914</v>
      </c>
      <c r="H17" s="21">
        <f>+'Ejecución SIIF'!Y10</f>
        <v>4942268</v>
      </c>
      <c r="I17" s="12">
        <f t="shared" si="2"/>
        <v>0.28185161106358714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1" t="s">
        <v>87</v>
      </c>
      <c r="C19" s="62"/>
      <c r="D19" s="17">
        <f>SUM(D16:D18)</f>
        <v>25041270</v>
      </c>
      <c r="E19" s="17">
        <f>SUM(E16:E18)</f>
        <v>7226022</v>
      </c>
      <c r="F19" s="17">
        <f>SUM(F16:F18)</f>
        <v>17815248</v>
      </c>
      <c r="G19" s="18">
        <f t="shared" si="1"/>
        <v>0.28856451769419045</v>
      </c>
      <c r="H19" s="17">
        <f>SUM(H16:H18)</f>
        <v>4942268</v>
      </c>
      <c r="I19" s="19">
        <f t="shared" si="2"/>
        <v>0.19736491000656117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4" t="s">
        <v>88</v>
      </c>
      <c r="C22" s="55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6" t="s">
        <v>89</v>
      </c>
      <c r="C23" s="57"/>
      <c r="D23" s="25">
        <f>+D13+D15+D19+D22</f>
        <v>6584785351</v>
      </c>
      <c r="E23" s="25">
        <f>+E13+E15+E19+E22</f>
        <v>2701547007.92</v>
      </c>
      <c r="F23" s="25">
        <f t="shared" si="0"/>
        <v>3883238343.08</v>
      </c>
      <c r="G23" s="26">
        <f t="shared" si="1"/>
        <v>0.41027108157895065</v>
      </c>
      <c r="H23" s="25">
        <f>+H13+H15+H19+H22</f>
        <v>2120362417.97</v>
      </c>
      <c r="I23" s="26">
        <f t="shared" si="2"/>
        <v>0.3220093450195747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0" t="str">
        <f>+FUNCIONAMIENTO!B6</f>
        <v>EJECUCIÓN PRESUPUESTAL A 31 DE MAYO DE 2023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0" t="s">
        <v>92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711909649</v>
      </c>
      <c r="J10" s="6">
        <f aca="true" t="shared" si="0" ref="J10:J23">+H10-I10</f>
        <v>811103337</v>
      </c>
      <c r="K10" s="7">
        <f aca="true" t="shared" si="1" ref="K10:K23">+I10/H10</f>
        <v>0.4674350485150755</v>
      </c>
      <c r="L10" s="6">
        <f>+'Ejecución SIIF'!Y14</f>
        <v>237391067.5</v>
      </c>
      <c r="M10" s="8">
        <f aca="true" t="shared" si="2" ref="M10:M23">+L10/H10</f>
        <v>0.1558693653187275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67554250</v>
      </c>
      <c r="J12" s="6">
        <f>+H12-I12</f>
        <v>141462951</v>
      </c>
      <c r="K12" s="11">
        <f>+I12/H12</f>
        <v>0.3231994767741627</v>
      </c>
      <c r="L12" s="6">
        <f>+'Ejecución SIIF'!Y16</f>
        <v>17433333</v>
      </c>
      <c r="M12" s="12">
        <f>+L12/H12</f>
        <v>0.08340621210404592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8" t="s">
        <v>96</v>
      </c>
      <c r="C13" s="69"/>
      <c r="D13" s="62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779463899</v>
      </c>
      <c r="J13" s="31">
        <f t="shared" si="0"/>
        <v>1784019175</v>
      </c>
      <c r="K13" s="32">
        <f t="shared" si="1"/>
        <v>0.3040643829115448</v>
      </c>
      <c r="L13" s="31">
        <f>SUM(L10:L12)</f>
        <v>254824400.5</v>
      </c>
      <c r="M13" s="33">
        <f t="shared" si="2"/>
        <v>0.099405532685019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1142704514</v>
      </c>
      <c r="J14" s="6">
        <f t="shared" si="0"/>
        <v>1046047976</v>
      </c>
      <c r="K14" s="7">
        <f t="shared" si="1"/>
        <v>0.5220802805345981</v>
      </c>
      <c r="L14" s="6">
        <f>+'Ejecución SIIF'!Y17</f>
        <v>301248825.5</v>
      </c>
      <c r="M14" s="8">
        <f t="shared" si="2"/>
        <v>0.13763494359291398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84995733</v>
      </c>
      <c r="J16" s="20">
        <f>+H16-I16</f>
        <v>4583068</v>
      </c>
      <c r="K16" s="72">
        <f t="shared" si="1"/>
        <v>0.9488375826776249</v>
      </c>
      <c r="L16" s="6">
        <f>+'Ejecución SIIF'!Y19</f>
        <v>25398133</v>
      </c>
      <c r="M16" s="16">
        <f>+L16/H16</f>
        <v>0.28352838748087283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8" t="s">
        <v>97</v>
      </c>
      <c r="C17" s="69"/>
      <c r="D17" s="62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1227700247</v>
      </c>
      <c r="J17" s="31">
        <f t="shared" si="0"/>
        <v>1549398789</v>
      </c>
      <c r="K17" s="32">
        <f t="shared" si="1"/>
        <v>0.4420801098862936</v>
      </c>
      <c r="L17" s="31">
        <f>SUM(L14:L16)</f>
        <v>326646958.5</v>
      </c>
      <c r="M17" s="33">
        <f t="shared" si="2"/>
        <v>0.11762164556093274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277218128.72</v>
      </c>
      <c r="J18" s="6">
        <f t="shared" si="0"/>
        <v>546689127.28</v>
      </c>
      <c r="K18" s="7">
        <f t="shared" si="1"/>
        <v>0.3364676384401208</v>
      </c>
      <c r="L18" s="6">
        <f>+'Ejecución SIIF'!Y20</f>
        <v>85920705.42</v>
      </c>
      <c r="M18" s="8">
        <f t="shared" si="2"/>
        <v>0.10428443832032473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905177406</v>
      </c>
      <c r="J20" s="21">
        <f t="shared" si="0"/>
        <v>309649862</v>
      </c>
      <c r="K20" s="11">
        <f t="shared" si="1"/>
        <v>0.745107909448078</v>
      </c>
      <c r="L20" s="21">
        <f>+'Ejecución SIIF'!Y22</f>
        <v>329335383</v>
      </c>
      <c r="M20" s="12">
        <f t="shared" si="2"/>
        <v>0.2710964691648657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98184265</v>
      </c>
      <c r="J21" s="21">
        <f>+H21-I21</f>
        <v>1815735</v>
      </c>
      <c r="K21" s="11">
        <f>+I21/H21</f>
        <v>0.98184265</v>
      </c>
      <c r="L21" s="21">
        <f>+'Ejecución SIIF'!Y23</f>
        <v>36105396</v>
      </c>
      <c r="M21" s="12">
        <f>+L21/H21</f>
        <v>0.36105396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0" t="s">
        <v>98</v>
      </c>
      <c r="C22" s="71"/>
      <c r="D22" s="55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1280579799.72</v>
      </c>
      <c r="J22" s="36">
        <f t="shared" si="0"/>
        <v>916690924.28</v>
      </c>
      <c r="K22" s="37">
        <f t="shared" si="1"/>
        <v>0.582804743053592</v>
      </c>
      <c r="L22" s="36">
        <f>SUM(L18:L21)</f>
        <v>451361484.42</v>
      </c>
      <c r="M22" s="38">
        <f t="shared" si="2"/>
        <v>0.20541914998909347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3" t="s">
        <v>89</v>
      </c>
      <c r="C23" s="64"/>
      <c r="D23" s="57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3287743945.7200003</v>
      </c>
      <c r="J23" s="39">
        <f t="shared" si="0"/>
        <v>4250108888.2799997</v>
      </c>
      <c r="K23" s="40">
        <f t="shared" si="1"/>
        <v>0.43616451768471876</v>
      </c>
      <c r="L23" s="39">
        <f>+L13+L17+L22</f>
        <v>1032832843.4200001</v>
      </c>
      <c r="M23" s="40">
        <f t="shared" si="2"/>
        <v>0.1370195022594945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5" t="s">
        <v>90</v>
      </c>
      <c r="C24" s="66"/>
      <c r="D24" s="67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2023-12-15T23:14:02Z</dcterms:modified>
  <cp:category/>
  <cp:version/>
  <cp:contentType/>
  <cp:contentStatus/>
</cp:coreProperties>
</file>