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rolina Ramos\INSOR\PRESUPUESTO\EJECUCIONES\2020\2. FEBRERO\"/>
    </mc:Choice>
  </mc:AlternateContent>
  <bookViews>
    <workbookView xWindow="0" yWindow="0" windowWidth="28800" windowHeight="12000" activeTab="1"/>
  </bookViews>
  <sheets>
    <sheet name="Ejecución SIIF" sheetId="4" r:id="rId1"/>
    <sheet name="FUNCIONAMIENTO" sheetId="2" r:id="rId2"/>
    <sheet name="INVERSIÓN" sheetId="1" r:id="rId3"/>
  </sheets>
  <definedNames>
    <definedName name="_xlnm._FilterDatabase" localSheetId="0" hidden="1">'Ejecución SIIF'!$A$4:$AA$24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13" i="1"/>
  <c r="K19" i="1"/>
  <c r="H19" i="1"/>
  <c r="F19" i="1"/>
  <c r="E19" i="1"/>
  <c r="K18" i="1"/>
  <c r="H18" i="1"/>
  <c r="F18" i="1"/>
  <c r="E18" i="1"/>
  <c r="K17" i="1"/>
  <c r="H17" i="1"/>
  <c r="F17" i="1"/>
  <c r="E17" i="1"/>
  <c r="F15" i="1"/>
  <c r="K15" i="1"/>
  <c r="H15" i="1"/>
  <c r="E15" i="1"/>
  <c r="K14" i="1"/>
  <c r="H14" i="1"/>
  <c r="F14" i="1"/>
  <c r="E14" i="1"/>
  <c r="K12" i="1"/>
  <c r="H12" i="1"/>
  <c r="E12" i="1"/>
  <c r="G12" i="1" s="1"/>
  <c r="K11" i="1"/>
  <c r="H11" i="1"/>
  <c r="E11" i="1"/>
  <c r="G11" i="1" s="1"/>
  <c r="G13" i="1" s="1"/>
  <c r="K10" i="1"/>
  <c r="K13" i="1" s="1"/>
  <c r="H10" i="1"/>
  <c r="H13" i="1" s="1"/>
  <c r="E10" i="1"/>
  <c r="G10" i="1" s="1"/>
  <c r="H22" i="2"/>
  <c r="E22" i="2"/>
  <c r="D22" i="2"/>
  <c r="H21" i="2"/>
  <c r="E21" i="2"/>
  <c r="D21" i="2"/>
  <c r="H19" i="2"/>
  <c r="E19" i="2"/>
  <c r="D19" i="2"/>
  <c r="H18" i="2"/>
  <c r="E18" i="2"/>
  <c r="D18" i="2"/>
  <c r="H17" i="2"/>
  <c r="E17" i="2"/>
  <c r="D17" i="2"/>
  <c r="H15" i="2"/>
  <c r="E15" i="2"/>
  <c r="D15" i="2"/>
  <c r="H14" i="2"/>
  <c r="E14" i="2"/>
  <c r="D14" i="2"/>
  <c r="H12" i="2"/>
  <c r="E12" i="2"/>
  <c r="D12" i="2"/>
  <c r="H11" i="2"/>
  <c r="E11" i="2"/>
  <c r="D11" i="2"/>
  <c r="H10" i="2"/>
  <c r="E10" i="2"/>
  <c r="D10" i="2"/>
  <c r="E13" i="1" l="1"/>
  <c r="G18" i="1"/>
  <c r="G19" i="1"/>
  <c r="I19" i="1" s="1"/>
  <c r="G14" i="1"/>
  <c r="G17" i="1"/>
  <c r="I17" i="1" s="1"/>
  <c r="G15" i="1"/>
  <c r="I12" i="1"/>
  <c r="J12" i="1"/>
  <c r="L12" i="1"/>
  <c r="F22" i="2"/>
  <c r="F21" i="2"/>
  <c r="F19" i="2"/>
  <c r="F18" i="2"/>
  <c r="F17" i="2"/>
  <c r="F15" i="2"/>
  <c r="F14" i="2"/>
  <c r="F12" i="2"/>
  <c r="F11" i="2"/>
  <c r="F10" i="2"/>
  <c r="H23" i="2"/>
  <c r="E23" i="2"/>
  <c r="D23" i="2"/>
  <c r="I22" i="2"/>
  <c r="G22" i="2"/>
  <c r="I21" i="2"/>
  <c r="G21" i="2"/>
  <c r="H20" i="2"/>
  <c r="E20" i="2"/>
  <c r="D20" i="2"/>
  <c r="F20" i="2" s="1"/>
  <c r="I19" i="2"/>
  <c r="G19" i="2"/>
  <c r="I18" i="2"/>
  <c r="G18" i="2"/>
  <c r="I17" i="2"/>
  <c r="G17" i="2"/>
  <c r="H16" i="2"/>
  <c r="E16" i="2"/>
  <c r="D16" i="2"/>
  <c r="F16" i="2" s="1"/>
  <c r="I15" i="2"/>
  <c r="G15" i="2"/>
  <c r="I14" i="2"/>
  <c r="G14" i="2"/>
  <c r="H13" i="2"/>
  <c r="E13" i="2"/>
  <c r="D13" i="2"/>
  <c r="I12" i="2"/>
  <c r="G12" i="2"/>
  <c r="I11" i="2"/>
  <c r="G11" i="2"/>
  <c r="I10" i="2"/>
  <c r="G10" i="2"/>
  <c r="K20" i="1"/>
  <c r="H20" i="1"/>
  <c r="F20" i="1"/>
  <c r="E20" i="1"/>
  <c r="I18" i="1"/>
  <c r="K16" i="1"/>
  <c r="F16" i="1"/>
  <c r="E16" i="1"/>
  <c r="L14" i="1"/>
  <c r="I11" i="1"/>
  <c r="I10" i="1"/>
  <c r="J19" i="1" l="1"/>
  <c r="L19" i="1"/>
  <c r="I15" i="1"/>
  <c r="F23" i="2"/>
  <c r="F13" i="2"/>
  <c r="L11" i="1"/>
  <c r="J18" i="1"/>
  <c r="L18" i="1"/>
  <c r="E21" i="1"/>
  <c r="G20" i="2"/>
  <c r="G13" i="2"/>
  <c r="I13" i="2"/>
  <c r="J15" i="1"/>
  <c r="I20" i="2"/>
  <c r="G23" i="2"/>
  <c r="F21" i="1"/>
  <c r="D24" i="2"/>
  <c r="J17" i="1"/>
  <c r="I16" i="2"/>
  <c r="J10" i="1"/>
  <c r="L17" i="1"/>
  <c r="J11" i="1"/>
  <c r="I23" i="2"/>
  <c r="G16" i="2"/>
  <c r="E24" i="2"/>
  <c r="H24" i="2"/>
  <c r="L15" i="1"/>
  <c r="G20" i="1"/>
  <c r="L20" i="1" s="1"/>
  <c r="L13" i="1"/>
  <c r="J14" i="1"/>
  <c r="L10" i="1"/>
  <c r="I14" i="1"/>
  <c r="G16" i="1"/>
  <c r="K21" i="1"/>
  <c r="H16" i="1"/>
  <c r="H21" i="1" s="1"/>
  <c r="I24" i="2" l="1"/>
  <c r="G24" i="2"/>
  <c r="J13" i="1"/>
  <c r="I16" i="1"/>
  <c r="F24" i="2"/>
  <c r="L16" i="1"/>
  <c r="G21" i="1"/>
  <c r="I21" i="1" s="1"/>
  <c r="I13" i="1"/>
  <c r="J16" i="1"/>
  <c r="I20" i="1"/>
  <c r="J20" i="1"/>
  <c r="L21" i="1" l="1"/>
  <c r="J21" i="1"/>
</calcChain>
</file>

<file path=xl/sharedStrings.xml><?xml version="1.0" encoding="utf-8"?>
<sst xmlns="http://schemas.openxmlformats.org/spreadsheetml/2006/main" count="467" uniqueCount="109">
  <si>
    <t/>
  </si>
  <si>
    <t>RUBRO</t>
  </si>
  <si>
    <t>REC</t>
  </si>
  <si>
    <t>DESCRIPCION</t>
  </si>
  <si>
    <t>APR. INICIAL</t>
  </si>
  <si>
    <t>APR. REDUCIDA</t>
  </si>
  <si>
    <t>APR BLOQUEADA</t>
  </si>
  <si>
    <t>COMPROMISO</t>
  </si>
  <si>
    <t>APROPIACIÓN DISPONIBLE</t>
  </si>
  <si>
    <t>%EJEC. COMPRO</t>
  </si>
  <si>
    <t>OBLIGACION</t>
  </si>
  <si>
    <t>%EJEC. OBLIGA</t>
  </si>
  <si>
    <t>10</t>
  </si>
  <si>
    <t>IMPLEMENTACIÓN DE LAS HERRAMIENTAS TIC EN LA EDUCACIÓN FORMAL DE LAS PERSONAS SORDAS A NIVEL  NACIONAL</t>
  </si>
  <si>
    <t>20</t>
  </si>
  <si>
    <t>SUBDIRECCIÓN DE PROMOCIÓN Y DESARROLLO</t>
  </si>
  <si>
    <t>MEJORAMIENTO DE LA ATENCIÓN EDUCATIVA DE LA POBLACIÓN SORDA A NIVEL  NACIONAL</t>
  </si>
  <si>
    <t>SUBDIRECCIÓN GESTIÓN EDUCATIVA</t>
  </si>
  <si>
    <t>C-2299-0700-6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</si>
  <si>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</si>
  <si>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</si>
  <si>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</si>
  <si>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21</t>
  </si>
  <si>
    <t>SECRETARÍA GENERAL Y OFICINA DE PLANEACIÓN</t>
  </si>
  <si>
    <t>GRAN TOTAL</t>
  </si>
  <si>
    <t>CODIGO RUBRO</t>
  </si>
  <si>
    <t>APR. VIGENTE</t>
  </si>
  <si>
    <t>% EJEC. COMPRO</t>
  </si>
  <si>
    <t>% EJEC. OBLIG.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</si>
  <si>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</si>
  <si>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</si>
  <si>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</si>
  <si>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</si>
  <si>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</si>
  <si>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</si>
  <si>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GASTOS DE PERSONAL</t>
  </si>
  <si>
    <t>A-02-01</t>
  </si>
  <si>
    <t>ADQUISICIÓN DE ACTIVOS NO FINANCIEROS</t>
  </si>
  <si>
    <t>A-02-02</t>
  </si>
  <si>
    <t>ADQUISICIONES DIFERENTES DE ACTIVOS</t>
  </si>
  <si>
    <t>ADQUISICIÓN DE BIENES Y SERVICIOS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</si>
  <si>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</si>
  <si>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</si>
  <si>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</si>
  <si>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</si>
  <si>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A-03-10-01-002</t>
  </si>
  <si>
    <t>CONCILIACIONES</t>
  </si>
  <si>
    <t>TRANSFERENCIAS CORRIENTES</t>
  </si>
  <si>
    <t>A-08-01</t>
  </si>
  <si>
    <t>IMPUESTOS</t>
  </si>
  <si>
    <t>A-08-04-01</t>
  </si>
  <si>
    <t>CUOTA DE FISCALIZACIÓN Y AUDITAJE</t>
  </si>
  <si>
    <t>GASTOS POR TRIBUTOS, MULTAS, SANCIONES E INTERESES DE MORA</t>
  </si>
  <si>
    <t>GASTOS DE FUNCIONAMIENTO</t>
  </si>
  <si>
    <t>Fuente: Sistema de Información Financiera - SIIF</t>
  </si>
  <si>
    <t xml:space="preserve">Elaboro: Oficina Asesora de Planeación y Sistemas </t>
  </si>
  <si>
    <t>Año Fiscal:</t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</si>
  <si>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</si>
  <si>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</si>
  <si>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</si>
  <si>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</si>
  <si>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</si>
  <si>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</si>
  <si>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</si>
  <si>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</si>
  <si>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</si>
  <si>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</si>
  <si>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</si>
  <si>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</si>
  <si>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</si>
  <si>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</si>
  <si>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</si>
  <si>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SIT</t>
  </si>
  <si>
    <t>APR. ADICIONADA</t>
  </si>
  <si>
    <t>CDP</t>
  </si>
  <si>
    <t>APR. DISPONIBLE</t>
  </si>
  <si>
    <t>ORDEN PAGO</t>
  </si>
  <si>
    <t>PAGOS</t>
  </si>
  <si>
    <t>22-09-00</t>
  </si>
  <si>
    <t>INSTITUTO NACIONAL PARA SORDOS (INSOR)</t>
  </si>
  <si>
    <t>A</t>
  </si>
  <si>
    <t>01</t>
  </si>
  <si>
    <t>Nación</t>
  </si>
  <si>
    <t>CSF</t>
  </si>
  <si>
    <t>02</t>
  </si>
  <si>
    <t>03</t>
  </si>
  <si>
    <t>04</t>
  </si>
  <si>
    <t>001</t>
  </si>
  <si>
    <t>012</t>
  </si>
  <si>
    <t>002</t>
  </si>
  <si>
    <t>11</t>
  </si>
  <si>
    <t>08</t>
  </si>
  <si>
    <t>SSF</t>
  </si>
  <si>
    <t>C</t>
  </si>
  <si>
    <t>2203</t>
  </si>
  <si>
    <t>0700</t>
  </si>
  <si>
    <t>Propios</t>
  </si>
  <si>
    <t>6</t>
  </si>
  <si>
    <t>2299</t>
  </si>
  <si>
    <t>7</t>
  </si>
  <si>
    <t>GASTOS DE INVERSIÓN</t>
  </si>
  <si>
    <t>C-2203-0700-7</t>
  </si>
  <si>
    <t>GENERACIÓN DE HERRAMIENTAS Y ORIENTACIONES PARA PROMOVER EL GOCE EFECTIVO DE DERECHOS DE LA POBLACIÓN SORDA ANIVEL  NACIONAL</t>
  </si>
  <si>
    <t>C-2203-0700-8</t>
  </si>
  <si>
    <t>8</t>
  </si>
  <si>
    <t>MEJORAMIENTO DE LAS CONDICIONES PARA EL GOCE EFECTIVO DEL DERECHO A LA EDUCACIÓN DE LA POBLACIÓN SORDA A NIVEL  NACIONAL</t>
  </si>
  <si>
    <t>APROP. VIGENTE</t>
  </si>
  <si>
    <t>Enero-Febrero</t>
  </si>
  <si>
    <t>EJECUCIÓN PRESUPUESTAL A 29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</si>
</sst>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medium">
        <color auto="1"/>
      </right>
      <top/>
      <bottom style="thin">
        <color rgb="FFD3D3D3"/>
      </bottom>
      <diagonal/>
    </border>
    <border>
      <left style="medium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medium">
        <color auto="1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medium">
        <color auto="1"/>
      </right>
      <top style="thin">
        <color rgb="FFD3D3D3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rgb="FFD3D3D3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43" fontId="4" fillId="0" borderId="3" xfId="1" applyFont="1" applyFill="1" applyBorder="1" applyAlignment="1">
      <alignment horizontal="right" vertical="center" wrapText="1" readingOrder="1"/>
    </xf>
    <xf numFmtId="9" fontId="4" fillId="0" borderId="3" xfId="2" applyFont="1" applyFill="1" applyBorder="1" applyAlignment="1">
      <alignment horizontal="center" vertical="center" wrapText="1" readingOrder="1"/>
    </xf>
    <xf numFmtId="9" fontId="4" fillId="0" borderId="4" xfId="2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vertical="center" wrapText="1" readingOrder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horizontal="left" vertical="center" wrapText="1" readingOrder="1"/>
    </xf>
    <xf numFmtId="43" fontId="4" fillId="0" borderId="6" xfId="1" applyFont="1" applyFill="1" applyBorder="1" applyAlignment="1">
      <alignment horizontal="right" vertical="center" wrapText="1" readingOrder="1"/>
    </xf>
    <xf numFmtId="9" fontId="4" fillId="0" borderId="6" xfId="2" applyFont="1" applyFill="1" applyBorder="1" applyAlignment="1">
      <alignment horizontal="center" vertical="center" wrapText="1" readingOrder="1"/>
    </xf>
    <xf numFmtId="9" fontId="4" fillId="0" borderId="7" xfId="2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center" wrapText="1" readingOrder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NumberFormat="1" applyFont="1" applyFill="1" applyBorder="1" applyAlignment="1">
      <alignment horizontal="left" vertical="center" wrapText="1" readingOrder="1"/>
    </xf>
    <xf numFmtId="43" fontId="4" fillId="0" borderId="9" xfId="1" applyFont="1" applyFill="1" applyBorder="1" applyAlignment="1">
      <alignment horizontal="right" vertical="center" wrapText="1" readingOrder="1"/>
    </xf>
    <xf numFmtId="9" fontId="4" fillId="0" borderId="9" xfId="2" applyFont="1" applyFill="1" applyBorder="1" applyAlignment="1">
      <alignment horizontal="center" vertical="center" wrapText="1" readingOrder="1"/>
    </xf>
    <xf numFmtId="9" fontId="4" fillId="0" borderId="10" xfId="2" applyFont="1" applyFill="1" applyBorder="1" applyAlignment="1">
      <alignment horizontal="center" vertical="center" wrapText="1" readingOrder="1"/>
    </xf>
    <xf numFmtId="43" fontId="5" fillId="3" borderId="12" xfId="1" applyFont="1" applyFill="1" applyBorder="1" applyAlignment="1">
      <alignment horizontal="right" vertical="center" wrapText="1" readingOrder="1"/>
    </xf>
    <xf numFmtId="9" fontId="5" fillId="3" borderId="12" xfId="2" applyFont="1" applyFill="1" applyBorder="1" applyAlignment="1">
      <alignment horizontal="center" vertical="center" wrapText="1" readingOrder="1"/>
    </xf>
    <xf numFmtId="9" fontId="5" fillId="3" borderId="13" xfId="2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43" fontId="6" fillId="0" borderId="0" xfId="0" applyNumberFormat="1" applyFont="1" applyFill="1" applyBorder="1"/>
    <xf numFmtId="43" fontId="5" fillId="3" borderId="15" xfId="1" applyFont="1" applyFill="1" applyBorder="1" applyAlignment="1">
      <alignment horizontal="right" vertical="center" wrapText="1" readingOrder="1"/>
    </xf>
    <xf numFmtId="9" fontId="5" fillId="3" borderId="15" xfId="2" applyFont="1" applyFill="1" applyBorder="1" applyAlignment="1">
      <alignment horizontal="center" vertical="center" wrapText="1" readingOrder="1"/>
    </xf>
    <xf numFmtId="9" fontId="5" fillId="3" borderId="16" xfId="2" applyFont="1" applyFill="1" applyBorder="1" applyAlignment="1">
      <alignment horizontal="center" vertical="center" wrapText="1" readingOrder="1"/>
    </xf>
    <xf numFmtId="43" fontId="7" fillId="2" borderId="1" xfId="1" applyFont="1" applyFill="1" applyBorder="1" applyAlignment="1">
      <alignment horizontal="right" vertical="center" wrapText="1" readingOrder="1"/>
    </xf>
    <xf numFmtId="9" fontId="7" fillId="2" borderId="1" xfId="2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right" vertical="center" wrapText="1" readingOrder="1"/>
    </xf>
    <xf numFmtId="9" fontId="4" fillId="4" borderId="12" xfId="2" applyFont="1" applyFill="1" applyBorder="1" applyAlignment="1">
      <alignment horizontal="center" vertical="center" wrapText="1" readingOrder="1"/>
    </xf>
    <xf numFmtId="9" fontId="4" fillId="4" borderId="13" xfId="2" applyFont="1" applyFill="1" applyBorder="1" applyAlignment="1">
      <alignment horizontal="center" vertical="center" wrapText="1" readingOrder="1"/>
    </xf>
    <xf numFmtId="9" fontId="4" fillId="4" borderId="15" xfId="2" applyFont="1" applyFill="1" applyBorder="1" applyAlignment="1">
      <alignment horizontal="center" vertical="center" wrapText="1" readingOrder="1"/>
    </xf>
    <xf numFmtId="9" fontId="4" fillId="4" borderId="16" xfId="2" applyFont="1" applyFill="1" applyBorder="1" applyAlignment="1">
      <alignment horizontal="center" vertical="center" wrapText="1" readingOrder="1"/>
    </xf>
    <xf numFmtId="9" fontId="8" fillId="2" borderId="1" xfId="2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right" vertical="center" wrapText="1" readingOrder="1"/>
    </xf>
    <xf numFmtId="43" fontId="4" fillId="4" borderId="15" xfId="1" applyFont="1" applyFill="1" applyBorder="1" applyAlignment="1">
      <alignment horizontal="right" vertical="center" wrapText="1" readingOrder="1"/>
    </xf>
    <xf numFmtId="43" fontId="8" fillId="2" borderId="1" xfId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2" fillId="0" borderId="6" xfId="0" applyNumberFormat="1" applyFont="1" applyFill="1" applyBorder="1" applyAlignment="1">
      <alignment horizontal="center" vertical="center" wrapText="1" readingOrder="1"/>
    </xf>
    <xf numFmtId="0" fontId="4" fillId="0" borderId="6" xfId="0" applyNumberFormat="1" applyFont="1" applyFill="1" applyBorder="1" applyAlignment="1">
      <alignment vertical="center" wrapText="1" readingOrder="1"/>
    </xf>
    <xf numFmtId="164" fontId="4" fillId="0" borderId="6" xfId="0" applyNumberFormat="1" applyFont="1" applyFill="1" applyBorder="1" applyAlignment="1">
      <alignment horizontal="right" vertical="center" wrapText="1" readingOrder="1"/>
    </xf>
    <xf numFmtId="0" fontId="2" fillId="0" borderId="6" xfId="0" applyNumberFormat="1" applyFont="1" applyFill="1" applyBorder="1" applyAlignment="1">
      <alignment horizontal="left" vertical="center" wrapText="1" readingOrder="1"/>
    </xf>
    <xf numFmtId="0" fontId="5" fillId="0" borderId="6" xfId="0" applyNumberFormat="1" applyFont="1" applyFill="1" applyBorder="1" applyAlignment="1">
      <alignment horizontal="right" vertical="center" wrapText="1" readingOrder="1"/>
    </xf>
    <xf numFmtId="0" fontId="4" fillId="4" borderId="14" xfId="0" applyNumberFormat="1" applyFont="1" applyFill="1" applyBorder="1" applyAlignment="1">
      <alignment horizontal="center" vertical="center" wrapText="1" readingOrder="1"/>
    </xf>
    <xf numFmtId="0" fontId="4" fillId="4" borderId="15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3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 readingOrder="1"/>
    </xf>
    <xf numFmtId="0" fontId="4" fillId="4" borderId="12" xfId="0" applyNumberFormat="1" applyFont="1" applyFill="1" applyBorder="1" applyAlignment="1">
      <alignment horizontal="center" vertical="center" wrapText="1" readingOrder="1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5" fillId="3" borderId="11" xfId="0" applyNumberFormat="1" applyFont="1" applyFill="1" applyBorder="1" applyAlignment="1">
      <alignment horizontal="center" vertical="center" wrapText="1" readingOrder="1"/>
    </xf>
    <xf numFmtId="0" fontId="5" fillId="3" borderId="12" xfId="0" applyNumberFormat="1" applyFont="1" applyFill="1" applyBorder="1" applyAlignment="1">
      <alignment horizontal="center" vertical="center" wrapText="1" readingOrder="1"/>
    </xf>
    <xf numFmtId="0" fontId="5" fillId="3" borderId="14" xfId="0" applyNumberFormat="1" applyFont="1" applyFill="1" applyBorder="1" applyAlignment="1">
      <alignment horizontal="center" vertical="center" wrapText="1" readingOrder="1"/>
    </xf>
    <xf numFmtId="0" fontId="5" fillId="3" borderId="15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1</xdr:col>
      <xdr:colOff>1141758</xdr:colOff>
      <xdr:row>4</xdr:row>
      <xdr:rowOff>38101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1"/>
          <a:ext cx="1141758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1219200</xdr:colOff>
      <xdr:row>0</xdr:row>
      <xdr:rowOff>76200</xdr:rowOff>
    </xdr:from>
    <xdr:to>
      <xdr:col>2</xdr:col>
      <xdr:colOff>1672396</xdr:colOff>
      <xdr:row>4</xdr:row>
      <xdr:rowOff>85725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6200"/>
          <a:ext cx="1891471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95251</xdr:rowOff>
    </xdr:from>
    <xdr:to>
      <xdr:col>2</xdr:col>
      <xdr:colOff>485774</xdr:colOff>
      <xdr:row>4</xdr:row>
      <xdr:rowOff>38101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95251"/>
          <a:ext cx="1247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28575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workbookViewId="0"/>
  </sheetViews>
  <sheetFormatPr baseColWidth="10" defaultRowHeight="15" x14ac:dyDescent="0.25"/>
  <cols>
    <col min="1" max="1" width="13.42578125" style="2" customWidth="1"/>
    <col min="2" max="2" width="27" style="2" customWidth="1"/>
    <col min="3" max="3" width="21.5703125" style="2" customWidth="1"/>
    <col min="4" max="11" width="5.42578125" style="2" customWidth="1"/>
    <col min="12" max="12" width="7" style="2" customWidth="1"/>
    <col min="13" max="13" width="9.5703125" style="2" customWidth="1"/>
    <col min="14" max="14" width="8" style="2" customWidth="1"/>
    <col min="15" max="15" width="9.5703125" style="2" customWidth="1"/>
    <col min="16" max="16" width="27.5703125" style="2" customWidth="1"/>
    <col min="17" max="27" width="18.85546875" style="2" customWidth="1"/>
    <col min="28" max="28" width="0" style="2" hidden="1" customWidth="1"/>
    <col min="29" max="29" width="6.42578125" style="2" customWidth="1"/>
    <col min="30" max="16384" width="11.42578125" style="2"/>
  </cols>
  <sheetData>
    <row r="1" spans="1:27" x14ac:dyDescent="0.25">
      <c r="A1" s="42" t="s">
        <v>56</v>
      </c>
      <c r="B1" s="42">
        <v>2020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</row>
    <row r="2" spans="1:27" x14ac:dyDescent="0.25">
      <c r="A2" s="42" t="s">
        <v>57</v>
      </c>
      <c r="B2" s="42" t="s">
        <v>58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</row>
    <row r="3" spans="1:27" x14ac:dyDescent="0.25">
      <c r="A3" s="42" t="s">
        <v>59</v>
      </c>
      <c r="B3" s="42" t="s">
        <v>107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</row>
    <row r="4" spans="1:27" ht="24" x14ac:dyDescent="0.25">
      <c r="A4" s="42" t="s">
        <v>60</v>
      </c>
      <c r="B4" s="42" t="s">
        <v>61</v>
      </c>
      <c r="C4" s="42" t="s">
        <v>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42" t="s">
        <v>67</v>
      </c>
      <c r="J4" s="42" t="s">
        <v>68</v>
      </c>
      <c r="K4" s="42" t="s">
        <v>69</v>
      </c>
      <c r="L4" s="42" t="s">
        <v>70</v>
      </c>
      <c r="M4" s="42" t="s">
        <v>71</v>
      </c>
      <c r="N4" s="42" t="s">
        <v>2</v>
      </c>
      <c r="O4" s="42" t="s">
        <v>72</v>
      </c>
      <c r="P4" s="42" t="s">
        <v>3</v>
      </c>
      <c r="Q4" s="42" t="s">
        <v>4</v>
      </c>
      <c r="R4" s="42" t="s">
        <v>73</v>
      </c>
      <c r="S4" s="42" t="s">
        <v>5</v>
      </c>
      <c r="T4" s="42" t="s">
        <v>26</v>
      </c>
      <c r="U4" s="42" t="s">
        <v>6</v>
      </c>
      <c r="V4" s="42" t="s">
        <v>74</v>
      </c>
      <c r="W4" s="42" t="s">
        <v>75</v>
      </c>
      <c r="X4" s="42" t="s">
        <v>7</v>
      </c>
      <c r="Y4" s="42" t="s">
        <v>10</v>
      </c>
      <c r="Z4" s="42" t="s">
        <v>76</v>
      </c>
      <c r="AA4" s="42" t="s">
        <v>77</v>
      </c>
    </row>
    <row r="5" spans="1:27" ht="22.5" x14ac:dyDescent="0.25">
      <c r="A5" s="11" t="s">
        <v>78</v>
      </c>
      <c r="B5" s="12" t="s">
        <v>79</v>
      </c>
      <c r="C5" s="43" t="s">
        <v>29</v>
      </c>
      <c r="D5" s="11" t="s">
        <v>80</v>
      </c>
      <c r="E5" s="11" t="s">
        <v>81</v>
      </c>
      <c r="F5" s="11" t="s">
        <v>81</v>
      </c>
      <c r="G5" s="11" t="s">
        <v>81</v>
      </c>
      <c r="H5" s="11"/>
      <c r="I5" s="11"/>
      <c r="J5" s="11"/>
      <c r="K5" s="11"/>
      <c r="L5" s="11"/>
      <c r="M5" s="11" t="s">
        <v>82</v>
      </c>
      <c r="N5" s="11" t="s">
        <v>12</v>
      </c>
      <c r="O5" s="11" t="s">
        <v>83</v>
      </c>
      <c r="P5" s="12" t="s">
        <v>30</v>
      </c>
      <c r="Q5" s="44">
        <v>3060258377</v>
      </c>
      <c r="R5" s="44">
        <v>0</v>
      </c>
      <c r="S5" s="44">
        <v>20000000</v>
      </c>
      <c r="T5" s="44">
        <v>3040258377</v>
      </c>
      <c r="U5" s="44">
        <v>0</v>
      </c>
      <c r="V5" s="44">
        <v>3040258377</v>
      </c>
      <c r="W5" s="44">
        <v>0</v>
      </c>
      <c r="X5" s="44">
        <v>412614021</v>
      </c>
      <c r="Y5" s="44">
        <v>412614021</v>
      </c>
      <c r="Z5" s="44">
        <v>412614021</v>
      </c>
      <c r="AA5" s="44">
        <v>412614021</v>
      </c>
    </row>
    <row r="6" spans="1:27" ht="22.5" x14ac:dyDescent="0.25">
      <c r="A6" s="11" t="s">
        <v>78</v>
      </c>
      <c r="B6" s="12" t="s">
        <v>79</v>
      </c>
      <c r="C6" s="43" t="s">
        <v>31</v>
      </c>
      <c r="D6" s="11" t="s">
        <v>80</v>
      </c>
      <c r="E6" s="11" t="s">
        <v>81</v>
      </c>
      <c r="F6" s="11" t="s">
        <v>81</v>
      </c>
      <c r="G6" s="11" t="s">
        <v>84</v>
      </c>
      <c r="H6" s="11"/>
      <c r="I6" s="11"/>
      <c r="J6" s="11"/>
      <c r="K6" s="11"/>
      <c r="L6" s="11"/>
      <c r="M6" s="11" t="s">
        <v>82</v>
      </c>
      <c r="N6" s="11" t="s">
        <v>12</v>
      </c>
      <c r="O6" s="11" t="s">
        <v>83</v>
      </c>
      <c r="P6" s="12" t="s">
        <v>32</v>
      </c>
      <c r="Q6" s="44">
        <v>1084938552</v>
      </c>
      <c r="R6" s="44">
        <v>0</v>
      </c>
      <c r="S6" s="44">
        <v>0</v>
      </c>
      <c r="T6" s="44">
        <v>1084938552</v>
      </c>
      <c r="U6" s="44">
        <v>0</v>
      </c>
      <c r="V6" s="44">
        <v>1084938552</v>
      </c>
      <c r="W6" s="44">
        <v>0</v>
      </c>
      <c r="X6" s="44">
        <v>159330631</v>
      </c>
      <c r="Y6" s="44">
        <v>159330631</v>
      </c>
      <c r="Z6" s="44">
        <v>159330631</v>
      </c>
      <c r="AA6" s="44">
        <v>159330631</v>
      </c>
    </row>
    <row r="7" spans="1:27" ht="33.75" x14ac:dyDescent="0.25">
      <c r="A7" s="11" t="s">
        <v>78</v>
      </c>
      <c r="B7" s="12" t="s">
        <v>79</v>
      </c>
      <c r="C7" s="43" t="s">
        <v>33</v>
      </c>
      <c r="D7" s="11" t="s">
        <v>80</v>
      </c>
      <c r="E7" s="11" t="s">
        <v>81</v>
      </c>
      <c r="F7" s="11" t="s">
        <v>81</v>
      </c>
      <c r="G7" s="11" t="s">
        <v>85</v>
      </c>
      <c r="H7" s="11"/>
      <c r="I7" s="11"/>
      <c r="J7" s="11"/>
      <c r="K7" s="11"/>
      <c r="L7" s="11"/>
      <c r="M7" s="11" t="s">
        <v>82</v>
      </c>
      <c r="N7" s="11" t="s">
        <v>12</v>
      </c>
      <c r="O7" s="11" t="s">
        <v>83</v>
      </c>
      <c r="P7" s="12" t="s">
        <v>34</v>
      </c>
      <c r="Q7" s="44">
        <v>459435645</v>
      </c>
      <c r="R7" s="44">
        <v>0</v>
      </c>
      <c r="S7" s="44">
        <v>0</v>
      </c>
      <c r="T7" s="44">
        <v>459435645</v>
      </c>
      <c r="U7" s="44">
        <v>0</v>
      </c>
      <c r="V7" s="44">
        <v>459435645</v>
      </c>
      <c r="W7" s="44">
        <v>0</v>
      </c>
      <c r="X7" s="44">
        <v>45080868</v>
      </c>
      <c r="Y7" s="44">
        <v>45080868</v>
      </c>
      <c r="Z7" s="44">
        <v>45080868</v>
      </c>
      <c r="AA7" s="44">
        <v>45080868</v>
      </c>
    </row>
    <row r="8" spans="1:27" ht="22.5" x14ac:dyDescent="0.25">
      <c r="A8" s="11" t="s">
        <v>78</v>
      </c>
      <c r="B8" s="12" t="s">
        <v>79</v>
      </c>
      <c r="C8" s="43" t="s">
        <v>36</v>
      </c>
      <c r="D8" s="11" t="s">
        <v>80</v>
      </c>
      <c r="E8" s="11" t="s">
        <v>84</v>
      </c>
      <c r="F8" s="11" t="s">
        <v>81</v>
      </c>
      <c r="G8" s="11"/>
      <c r="H8" s="11"/>
      <c r="I8" s="11"/>
      <c r="J8" s="11"/>
      <c r="K8" s="11"/>
      <c r="L8" s="11"/>
      <c r="M8" s="11" t="s">
        <v>82</v>
      </c>
      <c r="N8" s="11" t="s">
        <v>12</v>
      </c>
      <c r="O8" s="11" t="s">
        <v>83</v>
      </c>
      <c r="P8" s="12" t="s">
        <v>37</v>
      </c>
      <c r="Q8" s="44">
        <v>9270000</v>
      </c>
      <c r="R8" s="44">
        <v>0</v>
      </c>
      <c r="S8" s="44">
        <v>0</v>
      </c>
      <c r="T8" s="44">
        <v>9270000</v>
      </c>
      <c r="U8" s="44">
        <v>0</v>
      </c>
      <c r="V8" s="44">
        <v>0</v>
      </c>
      <c r="W8" s="44">
        <v>9270000</v>
      </c>
      <c r="X8" s="44">
        <v>0</v>
      </c>
      <c r="Y8" s="44">
        <v>0</v>
      </c>
      <c r="Z8" s="44">
        <v>0</v>
      </c>
      <c r="AA8" s="44">
        <v>0</v>
      </c>
    </row>
    <row r="9" spans="1:27" ht="22.5" x14ac:dyDescent="0.25">
      <c r="A9" s="11" t="s">
        <v>78</v>
      </c>
      <c r="B9" s="12" t="s">
        <v>79</v>
      </c>
      <c r="C9" s="43" t="s">
        <v>38</v>
      </c>
      <c r="D9" s="11" t="s">
        <v>80</v>
      </c>
      <c r="E9" s="11" t="s">
        <v>84</v>
      </c>
      <c r="F9" s="11" t="s">
        <v>84</v>
      </c>
      <c r="G9" s="11"/>
      <c r="H9" s="11"/>
      <c r="I9" s="11"/>
      <c r="J9" s="11"/>
      <c r="K9" s="11"/>
      <c r="L9" s="11"/>
      <c r="M9" s="11" t="s">
        <v>82</v>
      </c>
      <c r="N9" s="11" t="s">
        <v>12</v>
      </c>
      <c r="O9" s="11" t="s">
        <v>83</v>
      </c>
      <c r="P9" s="12" t="s">
        <v>39</v>
      </c>
      <c r="Q9" s="44">
        <v>657140000</v>
      </c>
      <c r="R9" s="44">
        <v>0</v>
      </c>
      <c r="S9" s="44">
        <v>0</v>
      </c>
      <c r="T9" s="44">
        <v>657140000</v>
      </c>
      <c r="U9" s="44">
        <v>0</v>
      </c>
      <c r="V9" s="44">
        <v>422609834.94999999</v>
      </c>
      <c r="W9" s="44">
        <v>234530165.05000001</v>
      </c>
      <c r="X9" s="44">
        <v>86157834.340000004</v>
      </c>
      <c r="Y9" s="44">
        <v>32251644.989999998</v>
      </c>
      <c r="Z9" s="44">
        <v>32251644.989999998</v>
      </c>
      <c r="AA9" s="44">
        <v>32251644.989999998</v>
      </c>
    </row>
    <row r="10" spans="1:27" ht="22.5" x14ac:dyDescent="0.25">
      <c r="A10" s="11" t="s">
        <v>78</v>
      </c>
      <c r="B10" s="12" t="s">
        <v>79</v>
      </c>
      <c r="C10" s="43" t="s">
        <v>41</v>
      </c>
      <c r="D10" s="11" t="s">
        <v>80</v>
      </c>
      <c r="E10" s="11" t="s">
        <v>85</v>
      </c>
      <c r="F10" s="11" t="s">
        <v>86</v>
      </c>
      <c r="G10" s="11" t="s">
        <v>84</v>
      </c>
      <c r="H10" s="11" t="s">
        <v>87</v>
      </c>
      <c r="I10" s="11"/>
      <c r="J10" s="11"/>
      <c r="K10" s="11"/>
      <c r="L10" s="11"/>
      <c r="M10" s="11" t="s">
        <v>82</v>
      </c>
      <c r="N10" s="11" t="s">
        <v>12</v>
      </c>
      <c r="O10" s="11" t="s">
        <v>83</v>
      </c>
      <c r="P10" s="12" t="s">
        <v>42</v>
      </c>
      <c r="Q10" s="44">
        <v>1000000</v>
      </c>
      <c r="R10" s="44">
        <v>0</v>
      </c>
      <c r="S10" s="44">
        <v>0</v>
      </c>
      <c r="T10" s="44">
        <v>1000000</v>
      </c>
      <c r="U10" s="44">
        <v>0</v>
      </c>
      <c r="V10" s="44">
        <v>0</v>
      </c>
      <c r="W10" s="44">
        <v>1000000</v>
      </c>
      <c r="X10" s="44">
        <v>0</v>
      </c>
      <c r="Y10" s="44">
        <v>0</v>
      </c>
      <c r="Z10" s="44">
        <v>0</v>
      </c>
      <c r="AA10" s="44">
        <v>0</v>
      </c>
    </row>
    <row r="11" spans="1:27" ht="33.75" x14ac:dyDescent="0.25">
      <c r="A11" s="11" t="s">
        <v>78</v>
      </c>
      <c r="B11" s="12" t="s">
        <v>79</v>
      </c>
      <c r="C11" s="43" t="s">
        <v>43</v>
      </c>
      <c r="D11" s="11" t="s">
        <v>80</v>
      </c>
      <c r="E11" s="11" t="s">
        <v>85</v>
      </c>
      <c r="F11" s="11" t="s">
        <v>86</v>
      </c>
      <c r="G11" s="11" t="s">
        <v>84</v>
      </c>
      <c r="H11" s="11" t="s">
        <v>88</v>
      </c>
      <c r="I11" s="11"/>
      <c r="J11" s="11"/>
      <c r="K11" s="11"/>
      <c r="L11" s="11"/>
      <c r="M11" s="11" t="s">
        <v>82</v>
      </c>
      <c r="N11" s="11" t="s">
        <v>12</v>
      </c>
      <c r="O11" s="11" t="s">
        <v>83</v>
      </c>
      <c r="P11" s="12" t="s">
        <v>44</v>
      </c>
      <c r="Q11" s="44">
        <v>11000000</v>
      </c>
      <c r="R11" s="44">
        <v>20000000</v>
      </c>
      <c r="S11" s="44">
        <v>0</v>
      </c>
      <c r="T11" s="44">
        <v>31000000</v>
      </c>
      <c r="U11" s="44">
        <v>0</v>
      </c>
      <c r="V11" s="44">
        <v>31000000</v>
      </c>
      <c r="W11" s="44">
        <v>0</v>
      </c>
      <c r="X11" s="44">
        <v>13214123</v>
      </c>
      <c r="Y11" s="44">
        <v>13214123</v>
      </c>
      <c r="Z11" s="44">
        <v>13214123</v>
      </c>
      <c r="AA11" s="44">
        <v>13214123</v>
      </c>
    </row>
    <row r="12" spans="1:27" ht="22.5" x14ac:dyDescent="0.25">
      <c r="A12" s="11" t="s">
        <v>78</v>
      </c>
      <c r="B12" s="12" t="s">
        <v>79</v>
      </c>
      <c r="C12" s="43" t="s">
        <v>45</v>
      </c>
      <c r="D12" s="11" t="s">
        <v>80</v>
      </c>
      <c r="E12" s="11" t="s">
        <v>85</v>
      </c>
      <c r="F12" s="11" t="s">
        <v>12</v>
      </c>
      <c r="G12" s="11" t="s">
        <v>81</v>
      </c>
      <c r="H12" s="11" t="s">
        <v>89</v>
      </c>
      <c r="I12" s="11"/>
      <c r="J12" s="11"/>
      <c r="K12" s="11"/>
      <c r="L12" s="11"/>
      <c r="M12" s="11" t="s">
        <v>82</v>
      </c>
      <c r="N12" s="11" t="s">
        <v>12</v>
      </c>
      <c r="O12" s="11" t="s">
        <v>83</v>
      </c>
      <c r="P12" s="12" t="s">
        <v>46</v>
      </c>
      <c r="Q12" s="44">
        <v>1000000</v>
      </c>
      <c r="R12" s="44">
        <v>0</v>
      </c>
      <c r="S12" s="44">
        <v>0</v>
      </c>
      <c r="T12" s="44">
        <v>1000000</v>
      </c>
      <c r="U12" s="44">
        <v>0</v>
      </c>
      <c r="V12" s="44">
        <v>0</v>
      </c>
      <c r="W12" s="44">
        <v>1000000</v>
      </c>
      <c r="X12" s="44">
        <v>0</v>
      </c>
      <c r="Y12" s="44">
        <v>0</v>
      </c>
      <c r="Z12" s="44">
        <v>0</v>
      </c>
      <c r="AA12" s="44">
        <v>0</v>
      </c>
    </row>
    <row r="13" spans="1:27" ht="22.5" x14ac:dyDescent="0.25">
      <c r="A13" s="11" t="s">
        <v>78</v>
      </c>
      <c r="B13" s="12" t="s">
        <v>79</v>
      </c>
      <c r="C13" s="43" t="s">
        <v>48</v>
      </c>
      <c r="D13" s="11" t="s">
        <v>80</v>
      </c>
      <c r="E13" s="11" t="s">
        <v>91</v>
      </c>
      <c r="F13" s="11" t="s">
        <v>81</v>
      </c>
      <c r="G13" s="11"/>
      <c r="H13" s="11"/>
      <c r="I13" s="11"/>
      <c r="J13" s="11"/>
      <c r="K13" s="11"/>
      <c r="L13" s="11"/>
      <c r="M13" s="11" t="s">
        <v>82</v>
      </c>
      <c r="N13" s="11" t="s">
        <v>12</v>
      </c>
      <c r="O13" s="11" t="s">
        <v>83</v>
      </c>
      <c r="P13" s="12" t="s">
        <v>49</v>
      </c>
      <c r="Q13" s="44">
        <v>30100000</v>
      </c>
      <c r="R13" s="44">
        <v>0</v>
      </c>
      <c r="S13" s="44">
        <v>0</v>
      </c>
      <c r="T13" s="44">
        <v>30100000</v>
      </c>
      <c r="U13" s="44">
        <v>0</v>
      </c>
      <c r="V13" s="44">
        <v>0</v>
      </c>
      <c r="W13" s="44">
        <v>30100000</v>
      </c>
      <c r="X13" s="44">
        <v>0</v>
      </c>
      <c r="Y13" s="44">
        <v>0</v>
      </c>
      <c r="Z13" s="44">
        <v>0</v>
      </c>
      <c r="AA13" s="44">
        <v>0</v>
      </c>
    </row>
    <row r="14" spans="1:27" ht="22.5" x14ac:dyDescent="0.25">
      <c r="A14" s="11" t="s">
        <v>78</v>
      </c>
      <c r="B14" s="12" t="s">
        <v>79</v>
      </c>
      <c r="C14" s="43" t="s">
        <v>50</v>
      </c>
      <c r="D14" s="11" t="s">
        <v>80</v>
      </c>
      <c r="E14" s="11" t="s">
        <v>91</v>
      </c>
      <c r="F14" s="11" t="s">
        <v>86</v>
      </c>
      <c r="G14" s="11" t="s">
        <v>81</v>
      </c>
      <c r="H14" s="11"/>
      <c r="I14" s="11"/>
      <c r="J14" s="11"/>
      <c r="K14" s="11"/>
      <c r="L14" s="11"/>
      <c r="M14" s="11" t="s">
        <v>82</v>
      </c>
      <c r="N14" s="11" t="s">
        <v>90</v>
      </c>
      <c r="O14" s="11" t="s">
        <v>92</v>
      </c>
      <c r="P14" s="12" t="s">
        <v>51</v>
      </c>
      <c r="Q14" s="44">
        <v>15141121</v>
      </c>
      <c r="R14" s="44">
        <v>0</v>
      </c>
      <c r="S14" s="44">
        <v>0</v>
      </c>
      <c r="T14" s="44">
        <v>15141121</v>
      </c>
      <c r="U14" s="44">
        <v>0</v>
      </c>
      <c r="V14" s="44">
        <v>0</v>
      </c>
      <c r="W14" s="44">
        <v>15141121</v>
      </c>
      <c r="X14" s="44">
        <v>0</v>
      </c>
      <c r="Y14" s="44">
        <v>0</v>
      </c>
      <c r="Z14" s="44">
        <v>0</v>
      </c>
      <c r="AA14" s="44">
        <v>0</v>
      </c>
    </row>
    <row r="15" spans="1:27" ht="56.25" x14ac:dyDescent="0.25">
      <c r="A15" s="11" t="s">
        <v>78</v>
      </c>
      <c r="B15" s="12" t="s">
        <v>79</v>
      </c>
      <c r="C15" s="43" t="s">
        <v>101</v>
      </c>
      <c r="D15" s="11" t="s">
        <v>93</v>
      </c>
      <c r="E15" s="11" t="s">
        <v>94</v>
      </c>
      <c r="F15" s="11" t="s">
        <v>95</v>
      </c>
      <c r="G15" s="11" t="s">
        <v>99</v>
      </c>
      <c r="H15" s="11"/>
      <c r="I15" s="11"/>
      <c r="J15" s="11"/>
      <c r="K15" s="11"/>
      <c r="L15" s="11"/>
      <c r="M15" s="11" t="s">
        <v>82</v>
      </c>
      <c r="N15" s="11" t="s">
        <v>12</v>
      </c>
      <c r="O15" s="11" t="s">
        <v>83</v>
      </c>
      <c r="P15" s="12" t="s">
        <v>102</v>
      </c>
      <c r="Q15" s="44">
        <v>1029864061</v>
      </c>
      <c r="R15" s="44">
        <v>0</v>
      </c>
      <c r="S15" s="44">
        <v>0</v>
      </c>
      <c r="T15" s="44">
        <v>1029864061</v>
      </c>
      <c r="U15" s="44">
        <v>0</v>
      </c>
      <c r="V15" s="44">
        <v>689308814</v>
      </c>
      <c r="W15" s="44">
        <v>340555247</v>
      </c>
      <c r="X15" s="44">
        <v>661695517</v>
      </c>
      <c r="Y15" s="44">
        <v>28637859</v>
      </c>
      <c r="Z15" s="44">
        <v>28637859</v>
      </c>
      <c r="AA15" s="44">
        <v>28637859</v>
      </c>
    </row>
    <row r="16" spans="1:27" ht="56.25" x14ac:dyDescent="0.25">
      <c r="A16" s="11" t="s">
        <v>78</v>
      </c>
      <c r="B16" s="12" t="s">
        <v>79</v>
      </c>
      <c r="C16" s="43" t="s">
        <v>101</v>
      </c>
      <c r="D16" s="11" t="s">
        <v>93</v>
      </c>
      <c r="E16" s="11" t="s">
        <v>94</v>
      </c>
      <c r="F16" s="11" t="s">
        <v>95</v>
      </c>
      <c r="G16" s="11" t="s">
        <v>99</v>
      </c>
      <c r="H16" s="11"/>
      <c r="I16" s="11"/>
      <c r="J16" s="11"/>
      <c r="K16" s="11"/>
      <c r="L16" s="11"/>
      <c r="M16" s="11" t="s">
        <v>96</v>
      </c>
      <c r="N16" s="11" t="s">
        <v>14</v>
      </c>
      <c r="O16" s="11" t="s">
        <v>83</v>
      </c>
      <c r="P16" s="12" t="s">
        <v>102</v>
      </c>
      <c r="Q16" s="44">
        <v>516433548</v>
      </c>
      <c r="R16" s="44">
        <v>0</v>
      </c>
      <c r="S16" s="44">
        <v>0</v>
      </c>
      <c r="T16" s="44">
        <v>516433548</v>
      </c>
      <c r="U16" s="44">
        <v>0</v>
      </c>
      <c r="V16" s="44">
        <v>150901286</v>
      </c>
      <c r="W16" s="44">
        <v>365532262</v>
      </c>
      <c r="X16" s="44">
        <v>102476981</v>
      </c>
      <c r="Y16" s="44">
        <v>0</v>
      </c>
      <c r="Z16" s="44">
        <v>0</v>
      </c>
      <c r="AA16" s="44">
        <v>0</v>
      </c>
    </row>
    <row r="17" spans="1:27" ht="56.25" x14ac:dyDescent="0.25">
      <c r="A17" s="11" t="s">
        <v>78</v>
      </c>
      <c r="B17" s="12" t="s">
        <v>79</v>
      </c>
      <c r="C17" s="43" t="s">
        <v>101</v>
      </c>
      <c r="D17" s="11" t="s">
        <v>93</v>
      </c>
      <c r="E17" s="11" t="s">
        <v>94</v>
      </c>
      <c r="F17" s="11" t="s">
        <v>95</v>
      </c>
      <c r="G17" s="11" t="s">
        <v>99</v>
      </c>
      <c r="H17" s="11"/>
      <c r="I17" s="11"/>
      <c r="J17" s="11"/>
      <c r="K17" s="11"/>
      <c r="L17" s="11"/>
      <c r="M17" s="11" t="s">
        <v>96</v>
      </c>
      <c r="N17" s="11" t="s">
        <v>22</v>
      </c>
      <c r="O17" s="11" t="s">
        <v>83</v>
      </c>
      <c r="P17" s="12" t="s">
        <v>102</v>
      </c>
      <c r="Q17" s="44">
        <v>125213459</v>
      </c>
      <c r="R17" s="44">
        <v>0</v>
      </c>
      <c r="S17" s="44">
        <v>0</v>
      </c>
      <c r="T17" s="44">
        <v>125213459</v>
      </c>
      <c r="U17" s="44">
        <v>0</v>
      </c>
      <c r="V17" s="44">
        <v>48445349</v>
      </c>
      <c r="W17" s="44">
        <v>76768110</v>
      </c>
      <c r="X17" s="44">
        <v>48445349</v>
      </c>
      <c r="Y17" s="44">
        <v>0</v>
      </c>
      <c r="Z17" s="44">
        <v>0</v>
      </c>
      <c r="AA17" s="44">
        <v>0</v>
      </c>
    </row>
    <row r="18" spans="1:27" ht="56.25" x14ac:dyDescent="0.25">
      <c r="A18" s="11" t="s">
        <v>78</v>
      </c>
      <c r="B18" s="12" t="s">
        <v>79</v>
      </c>
      <c r="C18" s="43" t="s">
        <v>103</v>
      </c>
      <c r="D18" s="11" t="s">
        <v>93</v>
      </c>
      <c r="E18" s="11" t="s">
        <v>94</v>
      </c>
      <c r="F18" s="11" t="s">
        <v>95</v>
      </c>
      <c r="G18" s="11" t="s">
        <v>104</v>
      </c>
      <c r="H18" s="11"/>
      <c r="I18" s="11"/>
      <c r="J18" s="11"/>
      <c r="K18" s="11"/>
      <c r="L18" s="11"/>
      <c r="M18" s="11" t="s">
        <v>82</v>
      </c>
      <c r="N18" s="11" t="s">
        <v>12</v>
      </c>
      <c r="O18" s="11" t="s">
        <v>83</v>
      </c>
      <c r="P18" s="12" t="s">
        <v>105</v>
      </c>
      <c r="Q18" s="44">
        <v>2234619188</v>
      </c>
      <c r="R18" s="44">
        <v>0</v>
      </c>
      <c r="S18" s="44">
        <v>0</v>
      </c>
      <c r="T18" s="44">
        <v>2234619188</v>
      </c>
      <c r="U18" s="44">
        <v>0</v>
      </c>
      <c r="V18" s="44">
        <v>1618677827</v>
      </c>
      <c r="W18" s="44">
        <v>615941361</v>
      </c>
      <c r="X18" s="44">
        <v>1454605933</v>
      </c>
      <c r="Y18" s="44">
        <v>34092842</v>
      </c>
      <c r="Z18" s="44">
        <v>34092842</v>
      </c>
      <c r="AA18" s="44">
        <v>34092842</v>
      </c>
    </row>
    <row r="19" spans="1:27" ht="56.25" x14ac:dyDescent="0.25">
      <c r="A19" s="11" t="s">
        <v>78</v>
      </c>
      <c r="B19" s="12" t="s">
        <v>79</v>
      </c>
      <c r="C19" s="43" t="s">
        <v>103</v>
      </c>
      <c r="D19" s="11" t="s">
        <v>93</v>
      </c>
      <c r="E19" s="11" t="s">
        <v>94</v>
      </c>
      <c r="F19" s="11" t="s">
        <v>95</v>
      </c>
      <c r="G19" s="11" t="s">
        <v>104</v>
      </c>
      <c r="H19" s="11"/>
      <c r="I19" s="11"/>
      <c r="J19" s="11"/>
      <c r="K19" s="11"/>
      <c r="L19" s="11"/>
      <c r="M19" s="11" t="s">
        <v>96</v>
      </c>
      <c r="N19" s="11" t="s">
        <v>14</v>
      </c>
      <c r="O19" s="11" t="s">
        <v>83</v>
      </c>
      <c r="P19" s="12" t="s">
        <v>105</v>
      </c>
      <c r="Q19" s="44">
        <v>483770848</v>
      </c>
      <c r="R19" s="44">
        <v>0</v>
      </c>
      <c r="S19" s="44">
        <v>0</v>
      </c>
      <c r="T19" s="44">
        <v>483770848</v>
      </c>
      <c r="U19" s="44">
        <v>0</v>
      </c>
      <c r="V19" s="44">
        <v>0</v>
      </c>
      <c r="W19" s="44">
        <v>483770848</v>
      </c>
      <c r="X19" s="44">
        <v>0</v>
      </c>
      <c r="Y19" s="44">
        <v>0</v>
      </c>
      <c r="Z19" s="44">
        <v>0</v>
      </c>
      <c r="AA19" s="44">
        <v>0</v>
      </c>
    </row>
    <row r="20" spans="1:27" ht="67.5" x14ac:dyDescent="0.25">
      <c r="A20" s="11" t="s">
        <v>78</v>
      </c>
      <c r="B20" s="12" t="s">
        <v>79</v>
      </c>
      <c r="C20" s="43" t="s">
        <v>18</v>
      </c>
      <c r="D20" s="11" t="s">
        <v>93</v>
      </c>
      <c r="E20" s="11" t="s">
        <v>98</v>
      </c>
      <c r="F20" s="11" t="s">
        <v>95</v>
      </c>
      <c r="G20" s="11" t="s">
        <v>97</v>
      </c>
      <c r="H20" s="11"/>
      <c r="I20" s="11"/>
      <c r="J20" s="11"/>
      <c r="K20" s="11"/>
      <c r="L20" s="11"/>
      <c r="M20" s="11" t="s">
        <v>82</v>
      </c>
      <c r="N20" s="11" t="s">
        <v>12</v>
      </c>
      <c r="O20" s="11" t="s">
        <v>83</v>
      </c>
      <c r="P20" s="12" t="s">
        <v>19</v>
      </c>
      <c r="Q20" s="44">
        <v>994044188</v>
      </c>
      <c r="R20" s="44">
        <v>0</v>
      </c>
      <c r="S20" s="44">
        <v>0</v>
      </c>
      <c r="T20" s="44">
        <v>994044188</v>
      </c>
      <c r="U20" s="44">
        <v>0</v>
      </c>
      <c r="V20" s="44">
        <v>435648099.37</v>
      </c>
      <c r="W20" s="44">
        <v>558396088.63</v>
      </c>
      <c r="X20" s="44">
        <v>185208973.37</v>
      </c>
      <c r="Y20" s="44">
        <v>3140000</v>
      </c>
      <c r="Z20" s="44">
        <v>3140000</v>
      </c>
      <c r="AA20" s="44">
        <v>3140000</v>
      </c>
    </row>
    <row r="21" spans="1:27" ht="45" x14ac:dyDescent="0.25">
      <c r="A21" s="11" t="s">
        <v>78</v>
      </c>
      <c r="B21" s="12" t="s">
        <v>79</v>
      </c>
      <c r="C21" s="43" t="s">
        <v>20</v>
      </c>
      <c r="D21" s="11" t="s">
        <v>93</v>
      </c>
      <c r="E21" s="11" t="s">
        <v>98</v>
      </c>
      <c r="F21" s="11" t="s">
        <v>95</v>
      </c>
      <c r="G21" s="11" t="s">
        <v>99</v>
      </c>
      <c r="H21" s="11"/>
      <c r="I21" s="11"/>
      <c r="J21" s="11"/>
      <c r="K21" s="11"/>
      <c r="L21" s="11"/>
      <c r="M21" s="11" t="s">
        <v>82</v>
      </c>
      <c r="N21" s="11" t="s">
        <v>12</v>
      </c>
      <c r="O21" s="11" t="s">
        <v>83</v>
      </c>
      <c r="P21" s="12" t="s">
        <v>21</v>
      </c>
      <c r="Q21" s="44">
        <v>715317339</v>
      </c>
      <c r="R21" s="44">
        <v>0</v>
      </c>
      <c r="S21" s="44">
        <v>0</v>
      </c>
      <c r="T21" s="44">
        <v>715317339</v>
      </c>
      <c r="U21" s="44">
        <v>0</v>
      </c>
      <c r="V21" s="44">
        <v>589630649</v>
      </c>
      <c r="W21" s="44">
        <v>125686690</v>
      </c>
      <c r="X21" s="44">
        <v>569830649</v>
      </c>
      <c r="Y21" s="44">
        <v>20748281</v>
      </c>
      <c r="Z21" s="44">
        <v>20748281</v>
      </c>
      <c r="AA21" s="44">
        <v>20748281</v>
      </c>
    </row>
    <row r="22" spans="1:27" ht="45" x14ac:dyDescent="0.25">
      <c r="A22" s="11" t="s">
        <v>78</v>
      </c>
      <c r="B22" s="12" t="s">
        <v>79</v>
      </c>
      <c r="C22" s="43" t="s">
        <v>20</v>
      </c>
      <c r="D22" s="11" t="s">
        <v>93</v>
      </c>
      <c r="E22" s="11" t="s">
        <v>98</v>
      </c>
      <c r="F22" s="11" t="s">
        <v>95</v>
      </c>
      <c r="G22" s="11" t="s">
        <v>99</v>
      </c>
      <c r="H22" s="11"/>
      <c r="I22" s="11"/>
      <c r="J22" s="11"/>
      <c r="K22" s="11"/>
      <c r="L22" s="11"/>
      <c r="M22" s="11" t="s">
        <v>96</v>
      </c>
      <c r="N22" s="11" t="s">
        <v>22</v>
      </c>
      <c r="O22" s="11" t="s">
        <v>83</v>
      </c>
      <c r="P22" s="12" t="s">
        <v>21</v>
      </c>
      <c r="Q22" s="44">
        <v>170000000</v>
      </c>
      <c r="R22" s="44">
        <v>0</v>
      </c>
      <c r="S22" s="44">
        <v>0</v>
      </c>
      <c r="T22" s="44">
        <v>170000000</v>
      </c>
      <c r="U22" s="44">
        <v>0</v>
      </c>
      <c r="V22" s="44">
        <v>167553325</v>
      </c>
      <c r="W22" s="44">
        <v>2446675</v>
      </c>
      <c r="X22" s="44">
        <v>167553325</v>
      </c>
      <c r="Y22" s="44">
        <v>10653326</v>
      </c>
      <c r="Z22" s="44">
        <v>10653326</v>
      </c>
      <c r="AA22" s="44">
        <v>10653326</v>
      </c>
    </row>
    <row r="23" spans="1:27" x14ac:dyDescent="0.25">
      <c r="A23" s="11" t="s">
        <v>0</v>
      </c>
      <c r="B23" s="12" t="s">
        <v>0</v>
      </c>
      <c r="C23" s="43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1" t="s">
        <v>0</v>
      </c>
      <c r="O23" s="11" t="s">
        <v>0</v>
      </c>
      <c r="P23" s="12" t="s">
        <v>0</v>
      </c>
      <c r="Q23" s="44">
        <v>11598546326</v>
      </c>
      <c r="R23" s="44">
        <v>20000000</v>
      </c>
      <c r="S23" s="44">
        <v>20000000</v>
      </c>
      <c r="T23" s="44">
        <v>11598546326</v>
      </c>
      <c r="U23" s="44">
        <v>0</v>
      </c>
      <c r="V23" s="44">
        <v>8738407758.3199997</v>
      </c>
      <c r="W23" s="44">
        <v>2860138567.6799998</v>
      </c>
      <c r="X23" s="44">
        <v>3906214204.71</v>
      </c>
      <c r="Y23" s="44">
        <v>759763595.99000001</v>
      </c>
      <c r="Z23" s="44">
        <v>759763595.99000001</v>
      </c>
      <c r="AA23" s="44">
        <v>759763595.99000001</v>
      </c>
    </row>
    <row r="24" spans="1:27" x14ac:dyDescent="0.25">
      <c r="A24" s="11" t="s">
        <v>0</v>
      </c>
      <c r="B24" s="45" t="s">
        <v>0</v>
      </c>
      <c r="C24" s="43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2" t="s">
        <v>0</v>
      </c>
      <c r="Q24" s="46" t="s">
        <v>0</v>
      </c>
      <c r="R24" s="46" t="s">
        <v>0</v>
      </c>
      <c r="S24" s="46" t="s">
        <v>0</v>
      </c>
      <c r="T24" s="46" t="s">
        <v>0</v>
      </c>
      <c r="U24" s="46" t="s">
        <v>0</v>
      </c>
      <c r="V24" s="46" t="s">
        <v>0</v>
      </c>
      <c r="W24" s="46" t="s">
        <v>0</v>
      </c>
      <c r="X24" s="46" t="s">
        <v>0</v>
      </c>
      <c r="Y24" s="46" t="s">
        <v>0</v>
      </c>
      <c r="Z24" s="46" t="s">
        <v>0</v>
      </c>
      <c r="AA24" s="46" t="s">
        <v>0</v>
      </c>
    </row>
    <row r="25" spans="1:27" ht="0" hidden="1" customHeight="1" x14ac:dyDescent="0.25"/>
    <row r="26" spans="1:27" ht="33.950000000000003" customHeight="1" x14ac:dyDescent="0.25"/>
    <row r="33" ht="33.950000000000003" customHeight="1" x14ac:dyDescent="0.25"/>
  </sheetData>
  <autoFilter ref="A4:AA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1.5703125" style="2" customWidth="1"/>
    <col min="2" max="2" width="21.5703125" style="2" customWidth="1"/>
    <col min="3" max="3" width="27.5703125" style="2" customWidth="1"/>
    <col min="4" max="5" width="18.28515625" style="2" bestFit="1" customWidth="1"/>
    <col min="6" max="6" width="18.28515625" style="2" customWidth="1"/>
    <col min="7" max="7" width="11.28515625" style="2" customWidth="1"/>
    <col min="8" max="8" width="18.28515625" style="2" bestFit="1" customWidth="1"/>
    <col min="9" max="9" width="10" style="2" customWidth="1"/>
    <col min="10" max="16384" width="11.42578125" style="2"/>
  </cols>
  <sheetData>
    <row r="1" spans="2:9" x14ac:dyDescent="0.25"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/>
    </row>
    <row r="2" spans="2:9" x14ac:dyDescent="0.25">
      <c r="B2" s="1" t="s">
        <v>0</v>
      </c>
      <c r="C2" s="1" t="s">
        <v>0</v>
      </c>
      <c r="D2" s="1" t="s">
        <v>0</v>
      </c>
      <c r="E2" s="1" t="s">
        <v>0</v>
      </c>
      <c r="F2" s="1"/>
      <c r="G2" s="1"/>
      <c r="H2" s="1" t="s">
        <v>0</v>
      </c>
      <c r="I2" s="1"/>
    </row>
    <row r="3" spans="2:9" x14ac:dyDescent="0.25">
      <c r="B3" s="1" t="s">
        <v>0</v>
      </c>
      <c r="C3" s="1" t="s">
        <v>0</v>
      </c>
      <c r="D3" s="1" t="s">
        <v>0</v>
      </c>
      <c r="E3" s="1" t="s">
        <v>0</v>
      </c>
      <c r="F3" s="1"/>
      <c r="G3" s="1"/>
      <c r="H3" s="1" t="s">
        <v>0</v>
      </c>
      <c r="I3" s="1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15.75" customHeight="1" x14ac:dyDescent="0.25">
      <c r="B6" s="50" t="s">
        <v>108</v>
      </c>
      <c r="C6" s="50"/>
      <c r="D6" s="50"/>
      <c r="E6" s="50"/>
      <c r="F6" s="50"/>
      <c r="G6" s="50"/>
      <c r="H6" s="50"/>
      <c r="I6" s="50"/>
    </row>
    <row r="7" spans="2:9" ht="15" customHeight="1" x14ac:dyDescent="0.25">
      <c r="B7" s="50" t="s">
        <v>53</v>
      </c>
      <c r="C7" s="50"/>
      <c r="D7" s="50"/>
      <c r="E7" s="50"/>
      <c r="F7" s="50"/>
      <c r="G7" s="50"/>
      <c r="H7" s="50"/>
      <c r="I7" s="50"/>
    </row>
    <row r="8" spans="2:9" ht="15.75" thickBot="1" x14ac:dyDescent="0.3">
      <c r="B8" s="1"/>
      <c r="C8" s="1"/>
      <c r="D8" s="1"/>
      <c r="E8" s="1"/>
      <c r="F8" s="1"/>
      <c r="G8" s="1"/>
      <c r="H8" s="1"/>
      <c r="I8" s="1"/>
    </row>
    <row r="9" spans="2:9" ht="24.75" thickBot="1" x14ac:dyDescent="0.3">
      <c r="B9" s="3" t="s">
        <v>25</v>
      </c>
      <c r="C9" s="3" t="s">
        <v>3</v>
      </c>
      <c r="D9" s="3" t="s">
        <v>26</v>
      </c>
      <c r="E9" s="3" t="s">
        <v>7</v>
      </c>
      <c r="F9" s="3" t="s">
        <v>8</v>
      </c>
      <c r="G9" s="3" t="s">
        <v>27</v>
      </c>
      <c r="H9" s="3" t="s">
        <v>10</v>
      </c>
      <c r="I9" s="3" t="s">
        <v>28</v>
      </c>
    </row>
    <row r="10" spans="2:9" ht="15" customHeight="1" x14ac:dyDescent="0.25">
      <c r="B10" s="4" t="s">
        <v>29</v>
      </c>
      <c r="C10" s="6" t="s">
        <v>30</v>
      </c>
      <c r="D10" s="7">
        <f>+'Ejecución SIIF'!T5</f>
        <v>3040258377</v>
      </c>
      <c r="E10" s="7">
        <f>+'Ejecución SIIF'!X5</f>
        <v>412614021</v>
      </c>
      <c r="F10" s="7">
        <f>+D10-E10</f>
        <v>2627644356</v>
      </c>
      <c r="G10" s="8">
        <f>+E10/D10</f>
        <v>0.13571676148365727</v>
      </c>
      <c r="H10" s="7">
        <f>+'Ejecución SIIF'!Y5</f>
        <v>412614021</v>
      </c>
      <c r="I10" s="9">
        <f>+H10/D10</f>
        <v>0.13571676148365727</v>
      </c>
    </row>
    <row r="11" spans="2:9" ht="22.5" x14ac:dyDescent="0.25">
      <c r="B11" s="10" t="s">
        <v>31</v>
      </c>
      <c r="C11" s="12" t="s">
        <v>32</v>
      </c>
      <c r="D11" s="7">
        <f>+'Ejecución SIIF'!T6</f>
        <v>1084938552</v>
      </c>
      <c r="E11" s="7">
        <f>+'Ejecución SIIF'!X6</f>
        <v>159330631</v>
      </c>
      <c r="F11" s="7">
        <f t="shared" ref="F11:F12" si="0">+D11-E11</f>
        <v>925607921</v>
      </c>
      <c r="G11" s="14">
        <f t="shared" ref="G11:G24" si="1">+E11/D11</f>
        <v>0.14685682493841365</v>
      </c>
      <c r="H11" s="7">
        <f>+'Ejecución SIIF'!Y6</f>
        <v>159330631</v>
      </c>
      <c r="I11" s="15">
        <f t="shared" ref="I11:I24" si="2">+H11/D11</f>
        <v>0.14685682493841365</v>
      </c>
    </row>
    <row r="12" spans="2:9" ht="33.75" x14ac:dyDescent="0.25">
      <c r="B12" s="16" t="s">
        <v>33</v>
      </c>
      <c r="C12" s="18" t="s">
        <v>34</v>
      </c>
      <c r="D12" s="7">
        <f>+'Ejecución SIIF'!T7</f>
        <v>459435645</v>
      </c>
      <c r="E12" s="7">
        <f>+'Ejecución SIIF'!X7</f>
        <v>45080868</v>
      </c>
      <c r="F12" s="7">
        <f t="shared" si="0"/>
        <v>414354777</v>
      </c>
      <c r="G12" s="20">
        <f t="shared" si="1"/>
        <v>9.812226911562337E-2</v>
      </c>
      <c r="H12" s="7">
        <f>+'Ejecución SIIF'!Y7</f>
        <v>45080868</v>
      </c>
      <c r="I12" s="21">
        <f t="shared" si="2"/>
        <v>9.812226911562337E-2</v>
      </c>
    </row>
    <row r="13" spans="2:9" x14ac:dyDescent="0.25">
      <c r="B13" s="51" t="s">
        <v>35</v>
      </c>
      <c r="C13" s="52"/>
      <c r="D13" s="38">
        <f t="shared" ref="D13:H13" si="3">SUM(D10:D12)</f>
        <v>4584632574</v>
      </c>
      <c r="E13" s="38">
        <f t="shared" si="3"/>
        <v>617025520</v>
      </c>
      <c r="F13" s="38">
        <f t="shared" ref="F13:F24" si="4">+D13-E13</f>
        <v>3967607054</v>
      </c>
      <c r="G13" s="33">
        <f t="shared" si="1"/>
        <v>0.13458559874551901</v>
      </c>
      <c r="H13" s="38">
        <f t="shared" si="3"/>
        <v>617025520</v>
      </c>
      <c r="I13" s="34">
        <f t="shared" si="2"/>
        <v>0.13458559874551901</v>
      </c>
    </row>
    <row r="14" spans="2:9" ht="22.5" customHeight="1" x14ac:dyDescent="0.25">
      <c r="B14" s="4" t="s">
        <v>36</v>
      </c>
      <c r="C14" s="6" t="s">
        <v>37</v>
      </c>
      <c r="D14" s="7">
        <f>+'Ejecución SIIF'!T8</f>
        <v>9270000</v>
      </c>
      <c r="E14" s="7">
        <f>+'Ejecución SIIF'!X8</f>
        <v>0</v>
      </c>
      <c r="F14" s="7">
        <f t="shared" si="4"/>
        <v>9270000</v>
      </c>
      <c r="G14" s="8">
        <f t="shared" si="1"/>
        <v>0</v>
      </c>
      <c r="H14" s="7">
        <f>+'Ejecución SIIF'!Y8</f>
        <v>0</v>
      </c>
      <c r="I14" s="9">
        <f t="shared" si="2"/>
        <v>0</v>
      </c>
    </row>
    <row r="15" spans="2:9" ht="63.75" customHeight="1" x14ac:dyDescent="0.25">
      <c r="B15" s="16" t="s">
        <v>38</v>
      </c>
      <c r="C15" s="18" t="s">
        <v>39</v>
      </c>
      <c r="D15" s="19">
        <f>+'Ejecución SIIF'!T9</f>
        <v>657140000</v>
      </c>
      <c r="E15" s="19">
        <f>+'Ejecución SIIF'!X9</f>
        <v>86157834.340000004</v>
      </c>
      <c r="F15" s="7">
        <f t="shared" si="4"/>
        <v>570982165.65999997</v>
      </c>
      <c r="G15" s="20">
        <f t="shared" si="1"/>
        <v>0.13111031795355632</v>
      </c>
      <c r="H15" s="19">
        <f>+'Ejecución SIIF'!Y9</f>
        <v>32251644.989999998</v>
      </c>
      <c r="I15" s="21">
        <f t="shared" si="2"/>
        <v>4.9078803588276466E-2</v>
      </c>
    </row>
    <row r="16" spans="2:9" x14ac:dyDescent="0.25">
      <c r="B16" s="51" t="s">
        <v>40</v>
      </c>
      <c r="C16" s="52"/>
      <c r="D16" s="38">
        <f t="shared" ref="D16:H16" si="5">SUM(D14:D15)</f>
        <v>666410000</v>
      </c>
      <c r="E16" s="38">
        <f t="shared" si="5"/>
        <v>86157834.340000004</v>
      </c>
      <c r="F16" s="38">
        <f t="shared" si="4"/>
        <v>580252165.65999997</v>
      </c>
      <c r="G16" s="33">
        <f t="shared" si="1"/>
        <v>0.12928652682282679</v>
      </c>
      <c r="H16" s="38">
        <f t="shared" si="5"/>
        <v>32251644.989999998</v>
      </c>
      <c r="I16" s="34">
        <f t="shared" si="2"/>
        <v>4.8396099983493646E-2</v>
      </c>
    </row>
    <row r="17" spans="2:9" ht="22.5" x14ac:dyDescent="0.25">
      <c r="B17" s="4" t="s">
        <v>41</v>
      </c>
      <c r="C17" s="6" t="s">
        <v>42</v>
      </c>
      <c r="D17" s="7">
        <f>+'Ejecución SIIF'!T10</f>
        <v>1000000</v>
      </c>
      <c r="E17" s="7">
        <f>+'Ejecución SIIF'!X10</f>
        <v>0</v>
      </c>
      <c r="F17" s="7">
        <f t="shared" si="4"/>
        <v>1000000</v>
      </c>
      <c r="G17" s="8">
        <f t="shared" si="1"/>
        <v>0</v>
      </c>
      <c r="H17" s="7">
        <f>+'Ejecución SIIF'!Y10</f>
        <v>0</v>
      </c>
      <c r="I17" s="9">
        <f t="shared" si="2"/>
        <v>0</v>
      </c>
    </row>
    <row r="18" spans="2:9" ht="33.75" x14ac:dyDescent="0.25">
      <c r="B18" s="10" t="s">
        <v>43</v>
      </c>
      <c r="C18" s="12" t="s">
        <v>44</v>
      </c>
      <c r="D18" s="13">
        <f>+'Ejecución SIIF'!T11</f>
        <v>31000000</v>
      </c>
      <c r="E18" s="13">
        <f>+'Ejecución SIIF'!X11</f>
        <v>13214123</v>
      </c>
      <c r="F18" s="13">
        <f t="shared" si="4"/>
        <v>17785877</v>
      </c>
      <c r="G18" s="14">
        <f t="shared" si="1"/>
        <v>0.42626203225806453</v>
      </c>
      <c r="H18" s="13">
        <f>+'Ejecución SIIF'!Y11</f>
        <v>13214123</v>
      </c>
      <c r="I18" s="15">
        <f t="shared" si="2"/>
        <v>0.42626203225806453</v>
      </c>
    </row>
    <row r="19" spans="2:9" x14ac:dyDescent="0.25">
      <c r="B19" s="16" t="s">
        <v>45</v>
      </c>
      <c r="C19" s="18" t="s">
        <v>46</v>
      </c>
      <c r="D19" s="19">
        <f>+'Ejecución SIIF'!T12</f>
        <v>1000000</v>
      </c>
      <c r="E19" s="19">
        <f>+'Ejecución SIIF'!X12</f>
        <v>0</v>
      </c>
      <c r="F19" s="19">
        <f t="shared" si="4"/>
        <v>1000000</v>
      </c>
      <c r="G19" s="20">
        <f t="shared" si="1"/>
        <v>0</v>
      </c>
      <c r="H19" s="19">
        <f>+'Ejecución SIIF'!Y12</f>
        <v>0</v>
      </c>
      <c r="I19" s="21">
        <f t="shared" si="2"/>
        <v>0</v>
      </c>
    </row>
    <row r="20" spans="2:9" x14ac:dyDescent="0.25">
      <c r="B20" s="51" t="s">
        <v>47</v>
      </c>
      <c r="C20" s="52"/>
      <c r="D20" s="38">
        <f t="shared" ref="D20:H20" si="6">SUM(D17:D19)</f>
        <v>33000000</v>
      </c>
      <c r="E20" s="38">
        <f t="shared" si="6"/>
        <v>13214123</v>
      </c>
      <c r="F20" s="38">
        <f t="shared" si="4"/>
        <v>19785877</v>
      </c>
      <c r="G20" s="33">
        <f t="shared" si="1"/>
        <v>0.4004279696969697</v>
      </c>
      <c r="H20" s="38">
        <f t="shared" si="6"/>
        <v>13214123</v>
      </c>
      <c r="I20" s="34">
        <f t="shared" si="2"/>
        <v>0.4004279696969697</v>
      </c>
    </row>
    <row r="21" spans="2:9" ht="24" customHeight="1" x14ac:dyDescent="0.25">
      <c r="B21" s="4" t="s">
        <v>48</v>
      </c>
      <c r="C21" s="6" t="s">
        <v>49</v>
      </c>
      <c r="D21" s="7">
        <f>+'Ejecución SIIF'!T13</f>
        <v>30100000</v>
      </c>
      <c r="E21" s="7">
        <f>+'Ejecución SIIF'!X13</f>
        <v>0</v>
      </c>
      <c r="F21" s="7">
        <f t="shared" si="4"/>
        <v>30100000</v>
      </c>
      <c r="G21" s="8">
        <f t="shared" si="1"/>
        <v>0</v>
      </c>
      <c r="H21" s="7">
        <f>+'Ejecución SIIF'!Z13</f>
        <v>0</v>
      </c>
      <c r="I21" s="9">
        <f t="shared" si="2"/>
        <v>0</v>
      </c>
    </row>
    <row r="22" spans="2:9" ht="22.5" x14ac:dyDescent="0.25">
      <c r="B22" s="16" t="s">
        <v>50</v>
      </c>
      <c r="C22" s="18" t="s">
        <v>51</v>
      </c>
      <c r="D22" s="19">
        <f>+'Ejecución SIIF'!T14</f>
        <v>15141121</v>
      </c>
      <c r="E22" s="19">
        <f>+'Ejecución SIIF'!X14</f>
        <v>0</v>
      </c>
      <c r="F22" s="19">
        <f t="shared" si="4"/>
        <v>15141121</v>
      </c>
      <c r="G22" s="20">
        <f t="shared" si="1"/>
        <v>0</v>
      </c>
      <c r="H22" s="19">
        <f>+'Ejecución SIIF'!Y14</f>
        <v>0</v>
      </c>
      <c r="I22" s="21">
        <f t="shared" si="2"/>
        <v>0</v>
      </c>
    </row>
    <row r="23" spans="2:9" ht="27" customHeight="1" thickBot="1" x14ac:dyDescent="0.3">
      <c r="B23" s="47" t="s">
        <v>52</v>
      </c>
      <c r="C23" s="48"/>
      <c r="D23" s="39">
        <f>SUM(D21:D22)</f>
        <v>45241121</v>
      </c>
      <c r="E23" s="39">
        <f>SUM(E21:E22)</f>
        <v>0</v>
      </c>
      <c r="F23" s="39">
        <f t="shared" si="4"/>
        <v>45241121</v>
      </c>
      <c r="G23" s="35">
        <f t="shared" si="1"/>
        <v>0</v>
      </c>
      <c r="H23" s="39">
        <f>SUM(H21:H22)</f>
        <v>0</v>
      </c>
      <c r="I23" s="36">
        <f t="shared" si="2"/>
        <v>0</v>
      </c>
    </row>
    <row r="24" spans="2:9" ht="16.5" thickBot="1" x14ac:dyDescent="0.3">
      <c r="B24" s="49" t="s">
        <v>24</v>
      </c>
      <c r="C24" s="49"/>
      <c r="D24" s="40">
        <f>+D13+D16+D20+D23</f>
        <v>5329283695</v>
      </c>
      <c r="E24" s="40">
        <f>+E13+E16+E20+E23</f>
        <v>716397477.34000003</v>
      </c>
      <c r="F24" s="40">
        <f t="shared" si="4"/>
        <v>4612886217.6599998</v>
      </c>
      <c r="G24" s="37">
        <f t="shared" si="1"/>
        <v>0.13442659808336588</v>
      </c>
      <c r="H24" s="40">
        <f>+H13+H16+H20+H23</f>
        <v>662491287.99000001</v>
      </c>
      <c r="I24" s="37">
        <f t="shared" si="2"/>
        <v>0.12431150711896939</v>
      </c>
    </row>
    <row r="25" spans="2:9" x14ac:dyDescent="0.25">
      <c r="B25" s="41" t="s">
        <v>54</v>
      </c>
    </row>
    <row r="26" spans="2:9" x14ac:dyDescent="0.25">
      <c r="B26" s="41" t="s">
        <v>55</v>
      </c>
    </row>
  </sheetData>
  <mergeCells count="7">
    <mergeCell ref="B23:C23"/>
    <mergeCell ref="B24:C24"/>
    <mergeCell ref="B6:I6"/>
    <mergeCell ref="B7:I7"/>
    <mergeCell ref="B13:C13"/>
    <mergeCell ref="B16:C16"/>
    <mergeCell ref="B20:C2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workbookViewId="0">
      <selection activeCell="E15" sqref="E15"/>
    </sheetView>
  </sheetViews>
  <sheetFormatPr baseColWidth="10" defaultRowHeight="15" x14ac:dyDescent="0.25"/>
  <cols>
    <col min="1" max="1" width="4.42578125" style="2" customWidth="1"/>
    <col min="2" max="2" width="11.42578125" style="2" bestFit="1" customWidth="1"/>
    <col min="3" max="3" width="8" style="2" customWidth="1"/>
    <col min="4" max="4" width="50.28515625" style="2" customWidth="1"/>
    <col min="5" max="5" width="18.28515625" style="2" bestFit="1" customWidth="1"/>
    <col min="6" max="6" width="15.28515625" style="2" bestFit="1" customWidth="1"/>
    <col min="7" max="8" width="18.28515625" style="2" bestFit="1" customWidth="1"/>
    <col min="9" max="9" width="18.28515625" style="2" customWidth="1"/>
    <col min="10" max="10" width="9" style="2" customWidth="1"/>
    <col min="11" max="11" width="18.28515625" style="2" bestFit="1" customWidth="1"/>
    <col min="12" max="12" width="15.5703125" style="2" customWidth="1"/>
    <col min="13" max="14" width="14.140625" style="2" bestFit="1" customWidth="1"/>
    <col min="15" max="16384" width="11.42578125" style="2"/>
  </cols>
  <sheetData>
    <row r="1" spans="2:14" x14ac:dyDescent="0.25">
      <c r="B1" s="1" t="s">
        <v>0</v>
      </c>
      <c r="C1" s="1" t="s">
        <v>0</v>
      </c>
      <c r="D1" s="1" t="s">
        <v>0</v>
      </c>
      <c r="E1" s="1" t="s">
        <v>0</v>
      </c>
      <c r="F1" s="1"/>
      <c r="G1" s="1" t="s">
        <v>0</v>
      </c>
      <c r="H1" s="1"/>
    </row>
    <row r="2" spans="2:14" x14ac:dyDescent="0.25">
      <c r="B2" s="1" t="s">
        <v>0</v>
      </c>
      <c r="C2" s="1" t="s">
        <v>0</v>
      </c>
      <c r="D2" s="1" t="s">
        <v>0</v>
      </c>
      <c r="E2" s="1" t="s">
        <v>0</v>
      </c>
      <c r="F2" s="1"/>
      <c r="G2" s="1" t="s">
        <v>0</v>
      </c>
      <c r="H2" s="1"/>
    </row>
    <row r="3" spans="2:14" x14ac:dyDescent="0.25">
      <c r="B3" s="1" t="s">
        <v>0</v>
      </c>
      <c r="C3" s="1" t="s">
        <v>0</v>
      </c>
      <c r="D3" s="1" t="s">
        <v>0</v>
      </c>
      <c r="E3" s="1" t="s">
        <v>0</v>
      </c>
      <c r="F3" s="1"/>
      <c r="G3" s="1" t="s">
        <v>0</v>
      </c>
      <c r="H3" s="1"/>
    </row>
    <row r="4" spans="2:14" x14ac:dyDescent="0.25">
      <c r="B4" s="1"/>
      <c r="C4" s="1"/>
      <c r="D4" s="1"/>
      <c r="E4" s="1"/>
      <c r="F4" s="1"/>
      <c r="G4" s="1"/>
      <c r="H4" s="1"/>
    </row>
    <row r="5" spans="2:14" x14ac:dyDescent="0.25">
      <c r="B5" s="1"/>
      <c r="C5" s="1"/>
      <c r="D5" s="1"/>
      <c r="E5" s="1"/>
      <c r="F5" s="1"/>
      <c r="G5" s="1"/>
      <c r="H5" s="1"/>
    </row>
    <row r="6" spans="2:14" ht="15.75" customHeight="1" x14ac:dyDescent="0.25">
      <c r="B6" s="50" t="str">
        <f>+FUNCIONAMIENTO!B6</f>
        <v>EJECUCIÓN PRESUPUESTAL A 29 DE FEBRERO DE 2020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2:14" ht="15" customHeight="1" x14ac:dyDescent="0.25">
      <c r="B7" s="50" t="s">
        <v>100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2:14" ht="15.75" thickBot="1" x14ac:dyDescent="0.3"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  <c r="H8" s="1" t="s">
        <v>0</v>
      </c>
      <c r="I8" s="1"/>
      <c r="J8" s="1"/>
      <c r="K8" s="1" t="s">
        <v>0</v>
      </c>
      <c r="L8" s="1"/>
    </row>
    <row r="9" spans="2:14" ht="24.75" thickBot="1" x14ac:dyDescent="0.3">
      <c r="B9" s="3" t="s">
        <v>1</v>
      </c>
      <c r="C9" s="3" t="s">
        <v>2</v>
      </c>
      <c r="D9" s="3" t="s">
        <v>3</v>
      </c>
      <c r="E9" s="3" t="s">
        <v>4</v>
      </c>
      <c r="F9" s="3" t="s">
        <v>6</v>
      </c>
      <c r="G9" s="3" t="s">
        <v>106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</row>
    <row r="10" spans="2:14" ht="33.75" x14ac:dyDescent="0.25">
      <c r="B10" s="4" t="s">
        <v>101</v>
      </c>
      <c r="C10" s="5" t="s">
        <v>12</v>
      </c>
      <c r="D10" s="6" t="s">
        <v>13</v>
      </c>
      <c r="E10" s="7">
        <f>+'Ejecución SIIF'!T15</f>
        <v>1029864061</v>
      </c>
      <c r="F10" s="7">
        <v>0</v>
      </c>
      <c r="G10" s="7">
        <f>+E10-F10</f>
        <v>1029864061</v>
      </c>
      <c r="H10" s="7">
        <f>+'Ejecución SIIF'!X15</f>
        <v>661695517</v>
      </c>
      <c r="I10" s="7">
        <f>+G10-H10</f>
        <v>368168544</v>
      </c>
      <c r="J10" s="8">
        <f>+H10/G10</f>
        <v>0.64250762994631772</v>
      </c>
      <c r="K10" s="7">
        <f>+'Ejecución SIIF'!Y15</f>
        <v>28637859</v>
      </c>
      <c r="L10" s="9">
        <f>+K10/G10</f>
        <v>2.7807416613987467E-2</v>
      </c>
    </row>
    <row r="11" spans="2:14" ht="33.75" x14ac:dyDescent="0.25">
      <c r="B11" s="10" t="s">
        <v>101</v>
      </c>
      <c r="C11" s="11" t="s">
        <v>14</v>
      </c>
      <c r="D11" s="12" t="s">
        <v>13</v>
      </c>
      <c r="E11" s="7">
        <f>+'Ejecución SIIF'!T16</f>
        <v>516433548</v>
      </c>
      <c r="F11" s="13">
        <v>0</v>
      </c>
      <c r="G11" s="7">
        <f>+E11-F11</f>
        <v>516433548</v>
      </c>
      <c r="H11" s="7">
        <f>+'Ejecución SIIF'!X16</f>
        <v>102476981</v>
      </c>
      <c r="I11" s="7">
        <f t="shared" ref="I11" si="0">+G11-H11</f>
        <v>413956567</v>
      </c>
      <c r="J11" s="14">
        <f t="shared" ref="J11:J21" si="1">+H11/G11</f>
        <v>0.19843207591153625</v>
      </c>
      <c r="K11" s="7">
        <f>+'Ejecución SIIF'!Y16</f>
        <v>0</v>
      </c>
      <c r="L11" s="15">
        <f t="shared" ref="L11:L21" si="2">+K11/G11</f>
        <v>0</v>
      </c>
    </row>
    <row r="12" spans="2:14" ht="33.75" x14ac:dyDescent="0.25">
      <c r="B12" s="10" t="s">
        <v>101</v>
      </c>
      <c r="C12" s="11">
        <v>21</v>
      </c>
      <c r="D12" s="12" t="s">
        <v>13</v>
      </c>
      <c r="E12" s="7">
        <f>+'Ejecución SIIF'!T17</f>
        <v>125213459</v>
      </c>
      <c r="F12" s="13">
        <v>0</v>
      </c>
      <c r="G12" s="7">
        <f>+E12-F12</f>
        <v>125213459</v>
      </c>
      <c r="H12" s="7">
        <f>+'Ejecución SIIF'!X17</f>
        <v>48445349</v>
      </c>
      <c r="I12" s="7">
        <f t="shared" ref="I12" si="3">+G12-H12</f>
        <v>76768110</v>
      </c>
      <c r="J12" s="14">
        <f t="shared" ref="J12" si="4">+H12/G12</f>
        <v>0.38690209013393678</v>
      </c>
      <c r="K12" s="7">
        <f>+'Ejecución SIIF'!Y17</f>
        <v>0</v>
      </c>
      <c r="L12" s="15">
        <f t="shared" ref="L12" si="5">+K12/G12</f>
        <v>0</v>
      </c>
    </row>
    <row r="13" spans="2:14" s="25" customFormat="1" x14ac:dyDescent="0.25">
      <c r="B13" s="55" t="s">
        <v>15</v>
      </c>
      <c r="C13" s="56"/>
      <c r="D13" s="56"/>
      <c r="E13" s="22">
        <f>SUM(E10:E12)</f>
        <v>1671511068</v>
      </c>
      <c r="F13" s="22">
        <f>SUM(F10:F12)</f>
        <v>0</v>
      </c>
      <c r="G13" s="22">
        <f>SUM(G10:G12)</f>
        <v>1671511068</v>
      </c>
      <c r="H13" s="22">
        <f>SUM(H10:H12)</f>
        <v>812617847</v>
      </c>
      <c r="I13" s="22">
        <f t="shared" ref="I13:I21" si="6">+G13-H13</f>
        <v>858893221</v>
      </c>
      <c r="J13" s="23">
        <f t="shared" si="1"/>
        <v>0.48615762261886503</v>
      </c>
      <c r="K13" s="22">
        <f>SUM(K10:K12)</f>
        <v>28637859</v>
      </c>
      <c r="L13" s="24">
        <f t="shared" si="2"/>
        <v>1.7132916166846465E-2</v>
      </c>
    </row>
    <row r="14" spans="2:14" ht="22.5" x14ac:dyDescent="0.25">
      <c r="B14" s="4" t="s">
        <v>103</v>
      </c>
      <c r="C14" s="5" t="s">
        <v>12</v>
      </c>
      <c r="D14" s="6" t="s">
        <v>16</v>
      </c>
      <c r="E14" s="7">
        <f>+'Ejecución SIIF'!Q18</f>
        <v>2234619188</v>
      </c>
      <c r="F14" s="7">
        <f>+'Ejecución SIIF'!U18</f>
        <v>0</v>
      </c>
      <c r="G14" s="7">
        <f>+E14-F14</f>
        <v>2234619188</v>
      </c>
      <c r="H14" s="7">
        <f>+'Ejecución SIIF'!X18</f>
        <v>1454605933</v>
      </c>
      <c r="I14" s="7">
        <f t="shared" si="6"/>
        <v>780013255</v>
      </c>
      <c r="J14" s="8">
        <f t="shared" si="1"/>
        <v>0.65094130615690393</v>
      </c>
      <c r="K14" s="7">
        <f>+'Ejecución SIIF'!Y18</f>
        <v>34092842</v>
      </c>
      <c r="L14" s="9">
        <f t="shared" si="2"/>
        <v>1.5256667526655105E-2</v>
      </c>
    </row>
    <row r="15" spans="2:14" ht="22.5" x14ac:dyDescent="0.25">
      <c r="B15" s="16" t="s">
        <v>103</v>
      </c>
      <c r="C15" s="17" t="s">
        <v>14</v>
      </c>
      <c r="D15" s="18" t="s">
        <v>16</v>
      </c>
      <c r="E15" s="7">
        <f>+'Ejecución SIIF'!Q19</f>
        <v>483770848</v>
      </c>
      <c r="F15" s="7">
        <f>+'Ejecución SIIF'!U19</f>
        <v>0</v>
      </c>
      <c r="G15" s="7">
        <f>+E15-F15</f>
        <v>483770848</v>
      </c>
      <c r="H15" s="7">
        <f>+'Ejecución SIIF'!X19</f>
        <v>0</v>
      </c>
      <c r="I15" s="19">
        <f t="shared" si="6"/>
        <v>483770848</v>
      </c>
      <c r="J15" s="20">
        <f t="shared" si="1"/>
        <v>0</v>
      </c>
      <c r="K15" s="7">
        <f>+'Ejecución SIIF'!Y19</f>
        <v>0</v>
      </c>
      <c r="L15" s="21">
        <f t="shared" si="2"/>
        <v>0</v>
      </c>
    </row>
    <row r="16" spans="2:14" s="25" customFormat="1" x14ac:dyDescent="0.25">
      <c r="B16" s="55" t="s">
        <v>17</v>
      </c>
      <c r="C16" s="56"/>
      <c r="D16" s="56"/>
      <c r="E16" s="22">
        <f>SUM(E14:E15)</f>
        <v>2718390036</v>
      </c>
      <c r="F16" s="22">
        <f t="shared" ref="F16:K16" si="7">SUM(F14:F15)</f>
        <v>0</v>
      </c>
      <c r="G16" s="22">
        <f t="shared" si="7"/>
        <v>2718390036</v>
      </c>
      <c r="H16" s="22">
        <f t="shared" si="7"/>
        <v>1454605933</v>
      </c>
      <c r="I16" s="22">
        <f t="shared" si="6"/>
        <v>1263784103</v>
      </c>
      <c r="J16" s="23">
        <f t="shared" si="1"/>
        <v>0.5350983169215825</v>
      </c>
      <c r="K16" s="22">
        <f t="shared" si="7"/>
        <v>34092842</v>
      </c>
      <c r="L16" s="24">
        <f t="shared" si="2"/>
        <v>1.2541556417035072E-2</v>
      </c>
      <c r="M16" s="26"/>
      <c r="N16" s="26"/>
    </row>
    <row r="17" spans="2:12" ht="33.75" x14ac:dyDescent="0.25">
      <c r="B17" s="4" t="s">
        <v>18</v>
      </c>
      <c r="C17" s="5" t="s">
        <v>12</v>
      </c>
      <c r="D17" s="6" t="s">
        <v>19</v>
      </c>
      <c r="E17" s="7">
        <f>+'Ejecución SIIF'!Q20</f>
        <v>994044188</v>
      </c>
      <c r="F17" s="7">
        <f>+'Ejecución SIIF'!U20</f>
        <v>0</v>
      </c>
      <c r="G17" s="7">
        <f>+E17-F17</f>
        <v>994044188</v>
      </c>
      <c r="H17" s="7">
        <f>+'Ejecución SIIF'!X20</f>
        <v>185208973.37</v>
      </c>
      <c r="I17" s="7">
        <f t="shared" si="6"/>
        <v>808835214.63</v>
      </c>
      <c r="J17" s="8">
        <f t="shared" si="1"/>
        <v>0.18631865223480387</v>
      </c>
      <c r="K17" s="7">
        <f>+'Ejecución SIIF'!Y20</f>
        <v>3140000</v>
      </c>
      <c r="L17" s="9">
        <f t="shared" si="2"/>
        <v>3.1588132981468626E-3</v>
      </c>
    </row>
    <row r="18" spans="2:12" ht="22.5" x14ac:dyDescent="0.25">
      <c r="B18" s="10" t="s">
        <v>20</v>
      </c>
      <c r="C18" s="11" t="s">
        <v>12</v>
      </c>
      <c r="D18" s="12" t="s">
        <v>21</v>
      </c>
      <c r="E18" s="13">
        <f>+'Ejecución SIIF'!Q21</f>
        <v>715317339</v>
      </c>
      <c r="F18" s="13">
        <f>+'Ejecución SIIF'!U21</f>
        <v>0</v>
      </c>
      <c r="G18" s="7">
        <f>+E18-F18</f>
        <v>715317339</v>
      </c>
      <c r="H18" s="13">
        <f>+'Ejecución SIIF'!X21</f>
        <v>569830649</v>
      </c>
      <c r="I18" s="13">
        <f t="shared" si="6"/>
        <v>145486690</v>
      </c>
      <c r="J18" s="14">
        <f t="shared" si="1"/>
        <v>0.79661238157125114</v>
      </c>
      <c r="K18" s="13">
        <f>+'Ejecución SIIF'!Y21</f>
        <v>20748281</v>
      </c>
      <c r="L18" s="15">
        <f t="shared" si="2"/>
        <v>2.9005701202498041E-2</v>
      </c>
    </row>
    <row r="19" spans="2:12" ht="22.5" x14ac:dyDescent="0.25">
      <c r="B19" s="16" t="s">
        <v>20</v>
      </c>
      <c r="C19" s="17" t="s">
        <v>22</v>
      </c>
      <c r="D19" s="18" t="s">
        <v>21</v>
      </c>
      <c r="E19" s="13">
        <f>+'Ejecución SIIF'!Q22</f>
        <v>170000000</v>
      </c>
      <c r="F19" s="13">
        <f>+'Ejecución SIIF'!U22</f>
        <v>0</v>
      </c>
      <c r="G19" s="7">
        <f>+E19-F19</f>
        <v>170000000</v>
      </c>
      <c r="H19" s="13">
        <f>+'Ejecución SIIF'!X22</f>
        <v>167553325</v>
      </c>
      <c r="I19" s="19">
        <f t="shared" si="6"/>
        <v>2446675</v>
      </c>
      <c r="J19" s="20">
        <f t="shared" si="1"/>
        <v>0.9856077941176471</v>
      </c>
      <c r="K19" s="13">
        <f>+'Ejecución SIIF'!Y22</f>
        <v>10653326</v>
      </c>
      <c r="L19" s="21">
        <f t="shared" si="2"/>
        <v>6.2666623529411769E-2</v>
      </c>
    </row>
    <row r="20" spans="2:12" s="25" customFormat="1" ht="15.75" thickBot="1" x14ac:dyDescent="0.3">
      <c r="B20" s="57" t="s">
        <v>23</v>
      </c>
      <c r="C20" s="58"/>
      <c r="D20" s="58"/>
      <c r="E20" s="27">
        <f>SUM(E17:E19)</f>
        <v>1879361527</v>
      </c>
      <c r="F20" s="27">
        <f>SUM(F17:F19)</f>
        <v>0</v>
      </c>
      <c r="G20" s="27">
        <f>SUM(G17:G19)</f>
        <v>1879361527</v>
      </c>
      <c r="H20" s="27">
        <f>SUM(H17:H19)</f>
        <v>922592947.37</v>
      </c>
      <c r="I20" s="27">
        <f t="shared" si="6"/>
        <v>956768579.63</v>
      </c>
      <c r="J20" s="28">
        <f t="shared" si="1"/>
        <v>0.49090764821748956</v>
      </c>
      <c r="K20" s="27">
        <f>SUM(K17:K19)</f>
        <v>34541607</v>
      </c>
      <c r="L20" s="29">
        <f t="shared" si="2"/>
        <v>1.8379437114017287E-2</v>
      </c>
    </row>
    <row r="21" spans="2:12" ht="15.75" thickBot="1" x14ac:dyDescent="0.3">
      <c r="B21" s="59" t="s">
        <v>24</v>
      </c>
      <c r="C21" s="59"/>
      <c r="D21" s="59"/>
      <c r="E21" s="30">
        <f>+E13+E16+E20</f>
        <v>6269262631</v>
      </c>
      <c r="F21" s="30">
        <f>+F13+F16+F20</f>
        <v>0</v>
      </c>
      <c r="G21" s="30">
        <f>+G13+G16+G20</f>
        <v>6269262631</v>
      </c>
      <c r="H21" s="30">
        <f>+H13+H16+H20</f>
        <v>3189816727.3699999</v>
      </c>
      <c r="I21" s="30">
        <f t="shared" si="6"/>
        <v>3079445903.6300001</v>
      </c>
      <c r="J21" s="31">
        <f t="shared" si="1"/>
        <v>0.5088025362978289</v>
      </c>
      <c r="K21" s="30">
        <f>+K13+K16+K20</f>
        <v>97272308</v>
      </c>
      <c r="L21" s="31">
        <f t="shared" si="2"/>
        <v>1.5515749415092577E-2</v>
      </c>
    </row>
    <row r="22" spans="2:12" x14ac:dyDescent="0.25">
      <c r="B22" s="53" t="s">
        <v>54</v>
      </c>
      <c r="C22" s="53"/>
      <c r="D22" s="54"/>
      <c r="E22" s="32" t="s">
        <v>0</v>
      </c>
      <c r="F22" s="32" t="s">
        <v>0</v>
      </c>
      <c r="G22" s="32"/>
      <c r="H22" s="32" t="s">
        <v>0</v>
      </c>
      <c r="I22" s="32"/>
      <c r="J22" s="32"/>
      <c r="K22" s="32" t="s">
        <v>0</v>
      </c>
      <c r="L22" s="32"/>
    </row>
    <row r="23" spans="2:12" x14ac:dyDescent="0.25">
      <c r="B23" s="41" t="s">
        <v>55</v>
      </c>
    </row>
  </sheetData>
  <mergeCells count="7">
    <mergeCell ref="B6:L6"/>
    <mergeCell ref="B7:L7"/>
    <mergeCell ref="B22:D22"/>
    <mergeCell ref="B13:D13"/>
    <mergeCell ref="B16:D16"/>
    <mergeCell ref="B20:D20"/>
    <mergeCell ref="B21:D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SIIF</vt:lpstr>
      <vt:lpstr>FUNCIONAMIENTO</vt:lpstr>
      <vt:lpstr>INVERSIÓN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Leonor Ramos Castellanos</dc:creator>
  <cp:lastModifiedBy>Carolina Leonor Ramos Castellanos</cp:lastModifiedBy>
  <dcterms:created xsi:type="dcterms:W3CDTF">2020-02-21T15:25:02Z</dcterms:created>
  <dcterms:modified xsi:type="dcterms:W3CDTF">2020-03-09T19:05:23Z</dcterms:modified>
</cp:coreProperties>
</file>