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 PERSONAL\Documents\CAROLINA\INSOR\PRESUPUESTO\INFORMES EJECUCIÓN PRESUPUESTAL\"/>
    </mc:Choice>
  </mc:AlternateContent>
  <bookViews>
    <workbookView xWindow="0" yWindow="0" windowWidth="19200" windowHeight="7350" activeTab="1"/>
  </bookViews>
  <sheets>
    <sheet name="Ejecución SIIF" sheetId="1" r:id="rId1"/>
    <sheet name="FUNCIONAMIENTO" sheetId="2" r:id="rId2"/>
    <sheet name="INVERSIÓN" sheetId="3" r:id="rId3"/>
  </sheets>
  <definedNames>
    <definedName name="_xlnm._FilterDatabase" localSheetId="0" hidden="1">'Ejecución SIIF'!$A$4:$AA$24</definedName>
  </definedNames>
  <calcPr calcId="152511"/>
  <extLst>
    <ext uri="GoogleSheetsCustomDataVersion1">
      <go:sheetsCustomData xmlns:go="http://customooxmlschemas.google.com/" r:id="rId7" roundtripDataSignature="AMtx7mjr1CW9ah3TBxCYLHr1dPi2ZTSIpQ=="/>
    </ext>
  </extLst>
</workbook>
</file>

<file path=xl/calcChain.xml><?xml version="1.0" encoding="utf-8"?>
<calcChain xmlns="http://schemas.openxmlformats.org/spreadsheetml/2006/main">
  <c r="K19" i="3" l="1"/>
  <c r="H19" i="3"/>
  <c r="F19" i="3"/>
  <c r="E19" i="3"/>
  <c r="G19" i="3" s="1"/>
  <c r="I19" i="3" s="1"/>
  <c r="K18" i="3"/>
  <c r="H18" i="3"/>
  <c r="F18" i="3"/>
  <c r="E18" i="3"/>
  <c r="G18" i="3" s="1"/>
  <c r="J18" i="3" s="1"/>
  <c r="K17" i="3"/>
  <c r="H17" i="3"/>
  <c r="H20" i="3" s="1"/>
  <c r="F17" i="3"/>
  <c r="F20" i="3" s="1"/>
  <c r="E17" i="3"/>
  <c r="E20" i="3" s="1"/>
  <c r="K15" i="3"/>
  <c r="H15" i="3"/>
  <c r="F15" i="3"/>
  <c r="E15" i="3"/>
  <c r="G15" i="3" s="1"/>
  <c r="J15" i="3" s="1"/>
  <c r="K14" i="3"/>
  <c r="H14" i="3"/>
  <c r="H16" i="3" s="1"/>
  <c r="F14" i="3"/>
  <c r="F16" i="3" s="1"/>
  <c r="E14" i="3"/>
  <c r="E16" i="3" s="1"/>
  <c r="F13" i="3"/>
  <c r="K12" i="3"/>
  <c r="H12" i="3"/>
  <c r="G12" i="3"/>
  <c r="J12" i="3" s="1"/>
  <c r="E12" i="3"/>
  <c r="K11" i="3"/>
  <c r="H11" i="3"/>
  <c r="E11" i="3"/>
  <c r="G11" i="3" s="1"/>
  <c r="K10" i="3"/>
  <c r="H10" i="3"/>
  <c r="H13" i="3" s="1"/>
  <c r="E10" i="3"/>
  <c r="B6" i="3"/>
  <c r="H22" i="2"/>
  <c r="E22" i="2"/>
  <c r="G22" i="2" s="1"/>
  <c r="D22" i="2"/>
  <c r="H21" i="2"/>
  <c r="E21" i="2"/>
  <c r="E23" i="2" s="1"/>
  <c r="D21" i="2"/>
  <c r="G21" i="2" s="1"/>
  <c r="H19" i="2"/>
  <c r="E19" i="2"/>
  <c r="D19" i="2"/>
  <c r="H18" i="2"/>
  <c r="E18" i="2"/>
  <c r="D18" i="2"/>
  <c r="I18" i="2" s="1"/>
  <c r="H17" i="2"/>
  <c r="E17" i="2"/>
  <c r="D17" i="2"/>
  <c r="H15" i="2"/>
  <c r="E15" i="2"/>
  <c r="D15" i="2"/>
  <c r="F15" i="2" s="1"/>
  <c r="H14" i="2"/>
  <c r="E14" i="2"/>
  <c r="E16" i="2" s="1"/>
  <c r="D14" i="2"/>
  <c r="H12" i="2"/>
  <c r="E12" i="2"/>
  <c r="D12" i="2"/>
  <c r="H11" i="2"/>
  <c r="E11" i="2"/>
  <c r="D11" i="2"/>
  <c r="H10" i="2"/>
  <c r="I10" i="2" s="1"/>
  <c r="E10" i="2"/>
  <c r="D10" i="2"/>
  <c r="F11" i="2" l="1"/>
  <c r="H16" i="2"/>
  <c r="G17" i="2"/>
  <c r="E20" i="2"/>
  <c r="E24" i="2" s="1"/>
  <c r="F22" i="2"/>
  <c r="I12" i="2"/>
  <c r="E13" i="2"/>
  <c r="D16" i="2"/>
  <c r="F16" i="2" s="1"/>
  <c r="H20" i="2"/>
  <c r="G19" i="2"/>
  <c r="I22" i="2"/>
  <c r="E13" i="3"/>
  <c r="E21" i="3" s="1"/>
  <c r="L15" i="3"/>
  <c r="G12" i="2"/>
  <c r="F18" i="2"/>
  <c r="I21" i="2"/>
  <c r="L12" i="3"/>
  <c r="G14" i="3"/>
  <c r="J14" i="3" s="1"/>
  <c r="K20" i="3"/>
  <c r="G11" i="2"/>
  <c r="G15" i="2"/>
  <c r="I19" i="2"/>
  <c r="L18" i="3"/>
  <c r="J19" i="3"/>
  <c r="I11" i="2"/>
  <c r="I14" i="2"/>
  <c r="I15" i="2"/>
  <c r="G17" i="3"/>
  <c r="G20" i="3" s="1"/>
  <c r="J20" i="3" s="1"/>
  <c r="L19" i="3"/>
  <c r="H21" i="3"/>
  <c r="L11" i="3"/>
  <c r="F21" i="3"/>
  <c r="I11" i="3"/>
  <c r="J11" i="3"/>
  <c r="F10" i="2"/>
  <c r="F12" i="2"/>
  <c r="D13" i="2"/>
  <c r="H13" i="2"/>
  <c r="F14" i="2"/>
  <c r="D23" i="2"/>
  <c r="F23" i="2" s="1"/>
  <c r="H23" i="2"/>
  <c r="K13" i="3"/>
  <c r="G16" i="3"/>
  <c r="I16" i="3" s="1"/>
  <c r="K16" i="3"/>
  <c r="G10" i="2"/>
  <c r="G14" i="2"/>
  <c r="I17" i="2"/>
  <c r="G18" i="2"/>
  <c r="F17" i="2"/>
  <c r="F19" i="2"/>
  <c r="D20" i="2"/>
  <c r="F20" i="2" s="1"/>
  <c r="F21" i="2"/>
  <c r="G10" i="3"/>
  <c r="I12" i="3"/>
  <c r="I14" i="3"/>
  <c r="I15" i="3"/>
  <c r="I18" i="3"/>
  <c r="J17" i="3"/>
  <c r="I16" i="2" l="1"/>
  <c r="G16" i="2"/>
  <c r="L20" i="3"/>
  <c r="I20" i="3"/>
  <c r="I17" i="3"/>
  <c r="L17" i="3"/>
  <c r="I23" i="2"/>
  <c r="L14" i="3"/>
  <c r="L10" i="3"/>
  <c r="G13" i="3"/>
  <c r="I10" i="3"/>
  <c r="I20" i="2"/>
  <c r="K21" i="3"/>
  <c r="L13" i="3"/>
  <c r="H24" i="2"/>
  <c r="I13" i="2"/>
  <c r="G23" i="2"/>
  <c r="J10" i="3"/>
  <c r="D24" i="2"/>
  <c r="F24" i="2" s="1"/>
  <c r="F13" i="2"/>
  <c r="G20" i="2"/>
  <c r="G13" i="2"/>
  <c r="L16" i="3"/>
  <c r="J16" i="3"/>
  <c r="I24" i="2" l="1"/>
  <c r="G24" i="2"/>
  <c r="G21" i="3"/>
  <c r="L21" i="3" s="1"/>
  <c r="I13" i="3"/>
  <c r="J13" i="3"/>
  <c r="I21" i="3" l="1"/>
  <c r="J21" i="3"/>
</calcChain>
</file>

<file path=xl/sharedStrings.xml><?xml version="1.0" encoding="utf-8"?>
<sst xmlns="http://schemas.openxmlformats.org/spreadsheetml/2006/main" count="467" uniqueCount="107">
  <si>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</si>
  <si>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</si>
  <si>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</si>
  <si>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</si>
  <si>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</si>
  <si>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</si>
  <si>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</si>
  <si>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</si>
  <si>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</si>
  <si>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</si>
  <si>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</si>
  <si>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</si>
  <si>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</si>
  <si>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</si>
  <si>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</si>
  <si>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</si>
  <si>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</si>
  <si>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</si>
  <si>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</si>
  <si>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</si>
  <si>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</si>
  <si>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</si>
  <si>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</si>
  <si>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</si>
  <si>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</si>
  <si>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</si>
  <si>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</si>
  <si>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</si>
  <si>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</si>
  <si>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</si>
  <si>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</si>
  <si>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</si>
  <si>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22-09-00</t>
  </si>
  <si>
    <t>INSTITUTO NACIONAL PARA SORDOS (INSOR)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</si>
  <si>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</si>
  <si>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</si>
  <si>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</si>
  <si>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</si>
  <si>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</si>
  <si>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</si>
  <si>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</si>
  <si>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</si>
  <si>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</si>
  <si>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</si>
  <si>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</si>
  <si>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</si>
  <si>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</si>
  <si>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</si>
  <si>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</si>
  <si>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</si>
  <si>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</si>
  <si>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A-03-04-02-001</t>
  </si>
  <si>
    <t>04</t>
  </si>
  <si>
    <t>001</t>
  </si>
  <si>
    <t>MESADAS PENSIONALES (DE PENSIONES)</t>
  </si>
  <si>
    <t>A-03-04-02-012</t>
  </si>
  <si>
    <t>012</t>
  </si>
  <si>
    <t>INCAPACIDADES Y LICENCIAS DE MATERNIDAD Y PATERNIDAD (NO DE PENSIONES)</t>
  </si>
  <si>
    <t>A-03-10-01-002</t>
  </si>
  <si>
    <t>002</t>
  </si>
  <si>
    <t>CONCILIACIONES</t>
  </si>
  <si>
    <t>A-08-01</t>
  </si>
  <si>
    <t>08</t>
  </si>
  <si>
    <t>IMPUESTOS</t>
  </si>
  <si>
    <t>A-08-04-01</t>
  </si>
  <si>
    <t>11</t>
  </si>
  <si>
    <t>SSF</t>
  </si>
  <si>
    <t>CUOTA DE FISCALIZACIÓN Y AUDITAJE</t>
  </si>
  <si>
    <t>C-2203-0700-7</t>
  </si>
  <si>
    <t>C</t>
  </si>
  <si>
    <t>2203</t>
  </si>
  <si>
    <t>0700</t>
  </si>
  <si>
    <t>7</t>
  </si>
  <si>
    <t>GENERACIÓN DE HERRAMIENTAS Y ORIENTACIONES PARA PROMOVER EL GOCE EFECTIVO DE DERECHOS DE LA POBLACIÓN SORDA ANIVEL  NACIONAL</t>
  </si>
  <si>
    <t>Propios</t>
  </si>
  <si>
    <t>20</t>
  </si>
  <si>
    <t>21</t>
  </si>
  <si>
    <t>C-2203-0700-8</t>
  </si>
  <si>
    <t>8</t>
  </si>
  <si>
    <t>MEJORAMIENTO DE LAS CONDICIONES PARA EL GOCE EFECTIVO DEL DERECHO A LA EDUCACIÓN DE LA POBLACIÓN SORDA A NIVEL  NACIONAL</t>
  </si>
  <si>
    <t>C-2299-0700-6</t>
  </si>
  <si>
    <t>2299</t>
  </si>
  <si>
    <t>6</t>
  </si>
  <si>
    <t>MEJORAMIENTO DE LA INFRAESTRUCTURA FÍSICA Y TECNOLÓGICA PARA LA PRESTACIÓN DE SERVICIOS DEL INSOR EN EL TERRITORIO  NACIONAL</t>
  </si>
  <si>
    <t>C-2299-0700-7</t>
  </si>
  <si>
    <t>IMPLEMENTACIÓN DE UN MODELO DE MODERNIZACIÓN Y GESTIÓN PUBLICA EN EL INSOR EN  BOGOTÁ</t>
  </si>
  <si>
    <t>GASTOS DE FUNCIONAMIENTO</t>
  </si>
  <si>
    <t>CODIGO RUBRO</t>
  </si>
  <si>
    <t>APROPIACIÓN DISPONIBLE</t>
  </si>
  <si>
    <t>% EJEC. COMPRO</t>
  </si>
  <si>
    <t>% EJEC. OBLIG.</t>
  </si>
  <si>
    <t>GASTOS DE PERSONAL</t>
  </si>
  <si>
    <t>ADQUISICIÓN DE BIENES Y SERVICIOS</t>
  </si>
  <si>
    <t>TRANSFERENCIAS CORRIENTES</t>
  </si>
  <si>
    <t>GASTOS POR TRIBUTOS, MULTAS, SANCIONES E INTERESES DE MORA</t>
  </si>
  <si>
    <t>GRAN TOTAL</t>
  </si>
  <si>
    <t>Fuente: Sistema de Información Financiera - SIIF</t>
  </si>
  <si>
    <t xml:space="preserve">Elaboro: Oficina Asesora de Planeación y Sistemas </t>
  </si>
  <si>
    <t>GASTOS DE INVERSIÓN</t>
  </si>
  <si>
    <t>APROP. VIGENTE</t>
  </si>
  <si>
    <t>%EJEC. COMPRO</t>
  </si>
  <si>
    <t>%EJEC. OBLIGA</t>
  </si>
  <si>
    <t>SUBDIRECCIÓN DE PROMOCIÓN Y DESARROLLO</t>
  </si>
  <si>
    <t>SUBDIRECCIÓN GESTIÓN EDUCATIVA</t>
  </si>
  <si>
    <t>SECRETARÍA GENERAL Y OFICINA DE PLANEACIÓN</t>
  </si>
  <si>
    <t>Enero-Agosto</t>
  </si>
  <si>
    <t>EJECUCIÓN PRESUPUESTAL A 31 DE AGOSTO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</si>
</sst>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_(* #,##0.00_);_(* \(#,##0.00\);_(* &quot;-&quot;??_);_(@_)"/>
    <numFmt numFmtId="167" formatCode="[$-1240A]&quot;$&quot;\ #,##0.00;\-&quot;$&quot;\ #,##0.00"/>
  </numFmts>
  <fonts count="13" x14ac:knownFonts="1">
    <font>
      <sz val="11"/>
      <color rgb="FF000000"/>
      <name val="Arial"/>
    </font>
    <font>
      <sz val="11"/>
      <name val="Calibri"/>
      <family val="2"/>
    </font>
    <font>
      <sz val="11"/>
      <color theme="1"/>
      <name val="Calibri"/>
      <family val="2"/>
    </font>
    <font>
      <b/>
      <sz val="9"/>
      <color rgb="FF000000"/>
      <name val="Times New Roman"/>
      <family val="1"/>
    </font>
    <font>
      <b/>
      <sz val="16"/>
      <color rgb="FF000000"/>
      <name val="Calibri"/>
      <family val="2"/>
    </font>
    <font>
      <b/>
      <sz val="16"/>
      <color theme="1"/>
      <name val="Calibri"/>
      <family val="2"/>
    </font>
    <font>
      <sz val="8"/>
      <color rgb="FF000000"/>
      <name val="Times New Roman"/>
      <family val="1"/>
    </font>
    <font>
      <sz val="11"/>
      <name val="Arial"/>
      <family val="2"/>
    </font>
    <font>
      <b/>
      <sz val="12"/>
      <color rgb="FF000000"/>
      <name val="Times New Roman"/>
      <family val="1"/>
    </font>
    <font>
      <i/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Times New Roman"/>
      <family val="1"/>
    </font>
    <font>
      <b/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ADB9CA"/>
        <bgColor rgb="FFADB9CA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</fills>
  <borders count="2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medium">
        <color rgb="FF000000"/>
      </right>
      <top/>
      <bottom style="thin">
        <color rgb="FFD3D3D3"/>
      </bottom>
      <diagonal/>
    </border>
    <border>
      <left style="medium">
        <color rgb="FF000000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medium">
        <color rgb="FF000000"/>
      </right>
      <top style="thin">
        <color rgb="FFD3D3D3"/>
      </top>
      <bottom style="thin">
        <color rgb="FFD3D3D3"/>
      </bottom>
      <diagonal/>
    </border>
    <border>
      <left style="medium">
        <color rgb="FF000000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medium">
        <color rgb="FF000000"/>
      </right>
      <top style="thin">
        <color rgb="FFD3D3D3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D3D3D3"/>
      </right>
      <top style="medium">
        <color rgb="FF000000"/>
      </top>
      <bottom/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2" fillId="0" borderId="0" xfId="0" applyFont="1"/>
    <xf numFmtId="0" fontId="3" fillId="0" borderId="0" xfId="0" applyFont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6" fillId="0" borderId="3" xfId="0" applyFont="1" applyBorder="1" applyAlignment="1">
      <alignment horizontal="left" vertical="center" wrapText="1" readingOrder="1"/>
    </xf>
    <xf numFmtId="0" fontId="6" fillId="0" borderId="4" xfId="0" applyFont="1" applyBorder="1" applyAlignment="1">
      <alignment horizontal="left" vertical="center" wrapText="1" readingOrder="1"/>
    </xf>
    <xf numFmtId="166" fontId="6" fillId="0" borderId="4" xfId="0" applyNumberFormat="1" applyFont="1" applyBorder="1" applyAlignment="1">
      <alignment horizontal="right" vertical="center" wrapText="1" readingOrder="1"/>
    </xf>
    <xf numFmtId="9" fontId="6" fillId="0" borderId="4" xfId="0" applyNumberFormat="1" applyFont="1" applyBorder="1" applyAlignment="1">
      <alignment horizontal="center" vertical="center" wrapText="1" readingOrder="1"/>
    </xf>
    <xf numFmtId="9" fontId="6" fillId="0" borderId="5" xfId="0" applyNumberFormat="1" applyFont="1" applyBorder="1" applyAlignment="1">
      <alignment horizontal="center" vertical="center" wrapText="1" readingOrder="1"/>
    </xf>
    <xf numFmtId="0" fontId="6" fillId="0" borderId="6" xfId="0" applyFont="1" applyBorder="1" applyAlignment="1">
      <alignment horizontal="left" vertical="center" wrapText="1" readingOrder="1"/>
    </xf>
    <xf numFmtId="0" fontId="6" fillId="0" borderId="1" xfId="0" applyFont="1" applyBorder="1" applyAlignment="1">
      <alignment horizontal="left" vertical="center" wrapText="1" readingOrder="1"/>
    </xf>
    <xf numFmtId="9" fontId="6" fillId="0" borderId="1" xfId="0" applyNumberFormat="1" applyFont="1" applyBorder="1" applyAlignment="1">
      <alignment horizontal="center" vertical="center" wrapText="1" readingOrder="1"/>
    </xf>
    <xf numFmtId="9" fontId="6" fillId="0" borderId="7" xfId="0" applyNumberFormat="1" applyFont="1" applyBorder="1" applyAlignment="1">
      <alignment horizontal="center" vertical="center" wrapText="1" readingOrder="1"/>
    </xf>
    <xf numFmtId="0" fontId="6" fillId="0" borderId="8" xfId="0" applyFont="1" applyBorder="1" applyAlignment="1">
      <alignment horizontal="left" vertical="center" wrapText="1" readingOrder="1"/>
    </xf>
    <xf numFmtId="0" fontId="6" fillId="0" borderId="9" xfId="0" applyFont="1" applyBorder="1" applyAlignment="1">
      <alignment horizontal="left" vertical="center" wrapText="1" readingOrder="1"/>
    </xf>
    <xf numFmtId="9" fontId="6" fillId="0" borderId="9" xfId="0" applyNumberFormat="1" applyFont="1" applyBorder="1" applyAlignment="1">
      <alignment horizontal="center" vertical="center" wrapText="1" readingOrder="1"/>
    </xf>
    <xf numFmtId="9" fontId="6" fillId="0" borderId="10" xfId="0" applyNumberFormat="1" applyFont="1" applyBorder="1" applyAlignment="1">
      <alignment horizontal="center" vertical="center" wrapText="1" readingOrder="1"/>
    </xf>
    <xf numFmtId="166" fontId="6" fillId="3" borderId="13" xfId="0" applyNumberFormat="1" applyFont="1" applyFill="1" applyBorder="1" applyAlignment="1">
      <alignment horizontal="right" vertical="center" wrapText="1" readingOrder="1"/>
    </xf>
    <xf numFmtId="9" fontId="6" fillId="3" borderId="13" xfId="0" applyNumberFormat="1" applyFont="1" applyFill="1" applyBorder="1" applyAlignment="1">
      <alignment horizontal="center" vertical="center" wrapText="1" readingOrder="1"/>
    </xf>
    <xf numFmtId="9" fontId="6" fillId="3" borderId="14" xfId="0" applyNumberFormat="1" applyFont="1" applyFill="1" applyBorder="1" applyAlignment="1">
      <alignment horizontal="center" vertical="center" wrapText="1" readingOrder="1"/>
    </xf>
    <xf numFmtId="166" fontId="6" fillId="0" borderId="9" xfId="0" applyNumberFormat="1" applyFont="1" applyBorder="1" applyAlignment="1">
      <alignment horizontal="right" vertical="center" wrapText="1" readingOrder="1"/>
    </xf>
    <xf numFmtId="166" fontId="6" fillId="0" borderId="1" xfId="0" applyNumberFormat="1" applyFont="1" applyBorder="1" applyAlignment="1">
      <alignment horizontal="right" vertical="center" wrapText="1" readingOrder="1"/>
    </xf>
    <xf numFmtId="166" fontId="6" fillId="3" borderId="17" xfId="0" applyNumberFormat="1" applyFont="1" applyFill="1" applyBorder="1" applyAlignment="1">
      <alignment horizontal="right" vertical="center" wrapText="1" readingOrder="1"/>
    </xf>
    <xf numFmtId="9" fontId="6" fillId="3" borderId="17" xfId="0" applyNumberFormat="1" applyFont="1" applyFill="1" applyBorder="1" applyAlignment="1">
      <alignment horizontal="center" vertical="center" wrapText="1" readingOrder="1"/>
    </xf>
    <xf numFmtId="9" fontId="6" fillId="3" borderId="18" xfId="0" applyNumberFormat="1" applyFont="1" applyFill="1" applyBorder="1" applyAlignment="1">
      <alignment horizontal="center" vertical="center" wrapText="1" readingOrder="1"/>
    </xf>
    <xf numFmtId="166" fontId="8" fillId="2" borderId="2" xfId="0" applyNumberFormat="1" applyFont="1" applyFill="1" applyBorder="1" applyAlignment="1">
      <alignment horizontal="right" vertical="center" wrapText="1" readingOrder="1"/>
    </xf>
    <xf numFmtId="9" fontId="8" fillId="2" borderId="2" xfId="0" applyNumberFormat="1" applyFont="1" applyFill="1" applyBorder="1" applyAlignment="1">
      <alignment horizontal="center" vertical="center" wrapText="1" readingOrder="1"/>
    </xf>
    <xf numFmtId="0" fontId="9" fillId="0" borderId="0" xfId="0" applyFont="1"/>
    <xf numFmtId="0" fontId="6" fillId="0" borderId="4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 wrapText="1" readingOrder="1"/>
    </xf>
    <xf numFmtId="0" fontId="10" fillId="0" borderId="0" xfId="0" applyFont="1"/>
    <xf numFmtId="166" fontId="11" fillId="4" borderId="13" xfId="0" applyNumberFormat="1" applyFont="1" applyFill="1" applyBorder="1" applyAlignment="1">
      <alignment horizontal="right" vertical="center" wrapText="1" readingOrder="1"/>
    </xf>
    <xf numFmtId="9" fontId="11" fillId="4" borderId="13" xfId="0" applyNumberFormat="1" applyFont="1" applyFill="1" applyBorder="1" applyAlignment="1">
      <alignment horizontal="center" vertical="center" wrapText="1" readingOrder="1"/>
    </xf>
    <xf numFmtId="9" fontId="11" fillId="4" borderId="14" xfId="0" applyNumberFormat="1" applyFont="1" applyFill="1" applyBorder="1" applyAlignment="1">
      <alignment horizontal="center" vertical="center" wrapText="1" readingOrder="1"/>
    </xf>
    <xf numFmtId="0" fontId="6" fillId="0" borderId="9" xfId="0" applyFont="1" applyBorder="1" applyAlignment="1">
      <alignment horizontal="center" vertical="center" wrapText="1" readingOrder="1"/>
    </xf>
    <xf numFmtId="166" fontId="10" fillId="0" borderId="0" xfId="0" applyNumberFormat="1" applyFont="1"/>
    <xf numFmtId="166" fontId="11" fillId="4" borderId="17" xfId="0" applyNumberFormat="1" applyFont="1" applyFill="1" applyBorder="1" applyAlignment="1">
      <alignment horizontal="right" vertical="center" wrapText="1" readingOrder="1"/>
    </xf>
    <xf numFmtId="9" fontId="11" fillId="4" borderId="17" xfId="0" applyNumberFormat="1" applyFont="1" applyFill="1" applyBorder="1" applyAlignment="1">
      <alignment horizontal="center" vertical="center" wrapText="1" readingOrder="1"/>
    </xf>
    <xf numFmtId="9" fontId="11" fillId="4" borderId="18" xfId="0" applyNumberFormat="1" applyFont="1" applyFill="1" applyBorder="1" applyAlignment="1">
      <alignment horizontal="center" vertical="center" wrapText="1" readingOrder="1"/>
    </xf>
    <xf numFmtId="166" fontId="12" fillId="2" borderId="2" xfId="0" applyNumberFormat="1" applyFont="1" applyFill="1" applyBorder="1" applyAlignment="1">
      <alignment horizontal="right" vertical="center" wrapText="1" readingOrder="1"/>
    </xf>
    <xf numFmtId="9" fontId="12" fillId="2" borderId="2" xfId="0" applyNumberFormat="1" applyFont="1" applyFill="1" applyBorder="1" applyAlignment="1">
      <alignment horizontal="center" vertical="center" wrapText="1" readingOrder="1"/>
    </xf>
    <xf numFmtId="0" fontId="11" fillId="0" borderId="4" xfId="0" applyFont="1" applyBorder="1" applyAlignment="1">
      <alignment horizontal="right" vertical="center" wrapText="1" readingOrder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/>
    <xf numFmtId="0" fontId="5" fillId="0" borderId="0" xfId="0" applyFont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 readingOrder="1"/>
    </xf>
    <xf numFmtId="0" fontId="7" fillId="0" borderId="12" xfId="0" applyFont="1" applyBorder="1"/>
    <xf numFmtId="0" fontId="6" fillId="3" borderId="15" xfId="0" applyFont="1" applyFill="1" applyBorder="1" applyAlignment="1">
      <alignment horizontal="center" vertical="center" wrapText="1" readingOrder="1"/>
    </xf>
    <xf numFmtId="0" fontId="7" fillId="0" borderId="16" xfId="0" applyFont="1" applyBorder="1"/>
    <xf numFmtId="0" fontId="8" fillId="2" borderId="19" xfId="0" applyFont="1" applyFill="1" applyBorder="1" applyAlignment="1">
      <alignment horizontal="center" vertical="center" wrapText="1" readingOrder="1"/>
    </xf>
    <xf numFmtId="0" fontId="7" fillId="0" borderId="20" xfId="0" applyFont="1" applyBorder="1"/>
    <xf numFmtId="0" fontId="11" fillId="4" borderId="11" xfId="0" applyFont="1" applyFill="1" applyBorder="1" applyAlignment="1">
      <alignment horizontal="center" vertical="center" wrapText="1" readingOrder="1"/>
    </xf>
    <xf numFmtId="0" fontId="7" fillId="0" borderId="21" xfId="0" applyFont="1" applyBorder="1"/>
    <xf numFmtId="0" fontId="11" fillId="4" borderId="15" xfId="0" applyFont="1" applyFill="1" applyBorder="1" applyAlignment="1">
      <alignment horizontal="center" vertical="center" wrapText="1" readingOrder="1"/>
    </xf>
    <xf numFmtId="0" fontId="7" fillId="0" borderId="22" xfId="0" applyFont="1" applyBorder="1"/>
    <xf numFmtId="0" fontId="12" fillId="2" borderId="19" xfId="0" applyFont="1" applyFill="1" applyBorder="1" applyAlignment="1">
      <alignment horizontal="center" vertical="center" wrapText="1" readingOrder="1"/>
    </xf>
    <xf numFmtId="0" fontId="7" fillId="0" borderId="23" xfId="0" applyFont="1" applyBorder="1"/>
    <xf numFmtId="0" fontId="9" fillId="0" borderId="24" xfId="0" applyFont="1" applyBorder="1" applyAlignment="1">
      <alignment horizontal="left"/>
    </xf>
    <xf numFmtId="0" fontId="7" fillId="0" borderId="24" xfId="0" applyFont="1" applyBorder="1"/>
    <xf numFmtId="0" fontId="7" fillId="0" borderId="25" xfId="0" applyFont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0" fontId="6" fillId="0" borderId="1" xfId="0" applyNumberFormat="1" applyFont="1" applyFill="1" applyBorder="1" applyAlignment="1">
      <alignment vertical="center" wrapText="1" readingOrder="1"/>
    </xf>
    <xf numFmtId="167" fontId="6" fillId="0" borderId="1" xfId="0" applyNumberFormat="1" applyFont="1" applyFill="1" applyBorder="1" applyAlignment="1">
      <alignment horizontal="right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11" fillId="0" borderId="1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95250</xdr:rowOff>
    </xdr:from>
    <xdr:ext cx="1133475" cy="742950"/>
    <xdr:pic>
      <xdr:nvPicPr>
        <xdr:cNvPr id="2" name="image1.png" descr="J:\C.S. NATHALIA_ARDILA\5.COMUNICACIONES INSOR\INSOR MANUAL\Imagen Corportativa INSOR\logo insor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1219200</xdr:colOff>
      <xdr:row>0</xdr:row>
      <xdr:rowOff>76200</xdr:rowOff>
    </xdr:from>
    <xdr:ext cx="1885950" cy="809625"/>
    <xdr:pic>
      <xdr:nvPicPr>
        <xdr:cNvPr id="3" name="image2.png" descr="J:\C.S. NATHALIA_ARDILA\5.COMUNICACIONES INSOR\INSOR MANUAL\Imagen Corportativa INSOR\MinEducacion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285750</xdr:colOff>
      <xdr:row>0</xdr:row>
      <xdr:rowOff>95250</xdr:rowOff>
    </xdr:from>
    <xdr:ext cx="1247775" cy="742950"/>
    <xdr:pic>
      <xdr:nvPicPr>
        <xdr:cNvPr id="2" name="image1.png" descr="J:\C.S. NATHALIA_ARDILA\5.COMUNICACIONES INSOR\INSOR MANUAL\Imagen Corportativa INSOR\logo insor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0</xdr:row>
      <xdr:rowOff>19050</xdr:rowOff>
    </xdr:from>
    <xdr:ext cx="1752600" cy="809625"/>
    <xdr:pic>
      <xdr:nvPicPr>
        <xdr:cNvPr id="3" name="image2.png" descr="J:\C.S. NATHALIA_ARDILA\5.COMUNICACIONES INSOR\INSOR MANUAL\Imagen Corportativa INSOR\MinEducacion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showGridLines="0" workbookViewId="0">
      <selection sqref="A1:XFD1048576"/>
    </sheetView>
  </sheetViews>
  <sheetFormatPr baseColWidth="10" defaultRowHeight="15" customHeight="1" x14ac:dyDescent="0.35"/>
  <cols>
    <col min="1" max="1" width="12.33203125" style="68" customWidth="1"/>
    <col min="2" max="2" width="24.6640625" style="68" customWidth="1"/>
    <col min="3" max="3" width="19.83203125" style="68" customWidth="1"/>
    <col min="4" max="11" width="4.9140625" style="68" customWidth="1"/>
    <col min="12" max="12" width="6.4140625" style="68" customWidth="1"/>
    <col min="13" max="13" width="8.83203125" style="68" customWidth="1"/>
    <col min="14" max="14" width="7.4140625" style="68" customWidth="1"/>
    <col min="15" max="15" width="8.83203125" style="68" customWidth="1"/>
    <col min="16" max="16" width="25.33203125" style="68" customWidth="1"/>
    <col min="17" max="27" width="17.33203125" style="68" customWidth="1"/>
    <col min="28" max="28" width="0" style="68" hidden="1" customWidth="1"/>
    <col min="29" max="29" width="5.9140625" style="68" customWidth="1"/>
    <col min="30" max="16384" width="10.6640625" style="68"/>
  </cols>
  <sheetData>
    <row r="1" spans="1:27" ht="14.5" x14ac:dyDescent="0.35">
      <c r="A1" s="60" t="s">
        <v>0</v>
      </c>
      <c r="B1" s="60">
        <v>2020</v>
      </c>
      <c r="C1" s="61" t="s">
        <v>1</v>
      </c>
      <c r="D1" s="61" t="s">
        <v>1</v>
      </c>
      <c r="E1" s="61" t="s">
        <v>1</v>
      </c>
      <c r="F1" s="61" t="s">
        <v>1</v>
      </c>
      <c r="G1" s="61" t="s">
        <v>1</v>
      </c>
      <c r="H1" s="61" t="s">
        <v>1</v>
      </c>
      <c r="I1" s="61" t="s">
        <v>1</v>
      </c>
      <c r="J1" s="61" t="s">
        <v>1</v>
      </c>
      <c r="K1" s="61" t="s">
        <v>1</v>
      </c>
      <c r="L1" s="61" t="s">
        <v>1</v>
      </c>
      <c r="M1" s="61" t="s">
        <v>1</v>
      </c>
      <c r="N1" s="61" t="s">
        <v>1</v>
      </c>
      <c r="O1" s="61" t="s">
        <v>1</v>
      </c>
      <c r="P1" s="61" t="s">
        <v>1</v>
      </c>
      <c r="Q1" s="61" t="s">
        <v>1</v>
      </c>
      <c r="R1" s="61" t="s">
        <v>1</v>
      </c>
      <c r="S1" s="61" t="s">
        <v>1</v>
      </c>
      <c r="T1" s="61" t="s">
        <v>1</v>
      </c>
      <c r="U1" s="61" t="s">
        <v>1</v>
      </c>
      <c r="V1" s="61" t="s">
        <v>1</v>
      </c>
      <c r="W1" s="61" t="s">
        <v>1</v>
      </c>
      <c r="X1" s="61" t="s">
        <v>1</v>
      </c>
      <c r="Y1" s="61" t="s">
        <v>1</v>
      </c>
      <c r="Z1" s="61" t="s">
        <v>1</v>
      </c>
      <c r="AA1" s="61" t="s">
        <v>1</v>
      </c>
    </row>
    <row r="2" spans="1:27" ht="14.5" x14ac:dyDescent="0.35">
      <c r="A2" s="60" t="s">
        <v>2</v>
      </c>
      <c r="B2" s="60" t="s">
        <v>3</v>
      </c>
      <c r="C2" s="61" t="s">
        <v>1</v>
      </c>
      <c r="D2" s="61" t="s">
        <v>1</v>
      </c>
      <c r="E2" s="61" t="s">
        <v>1</v>
      </c>
      <c r="F2" s="61" t="s">
        <v>1</v>
      </c>
      <c r="G2" s="61" t="s">
        <v>1</v>
      </c>
      <c r="H2" s="61" t="s">
        <v>1</v>
      </c>
      <c r="I2" s="61" t="s">
        <v>1</v>
      </c>
      <c r="J2" s="61" t="s">
        <v>1</v>
      </c>
      <c r="K2" s="61" t="s">
        <v>1</v>
      </c>
      <c r="L2" s="61" t="s">
        <v>1</v>
      </c>
      <c r="M2" s="61" t="s">
        <v>1</v>
      </c>
      <c r="N2" s="61" t="s">
        <v>1</v>
      </c>
      <c r="O2" s="61" t="s">
        <v>1</v>
      </c>
      <c r="P2" s="61" t="s">
        <v>1</v>
      </c>
      <c r="Q2" s="61" t="s">
        <v>1</v>
      </c>
      <c r="R2" s="61" t="s">
        <v>1</v>
      </c>
      <c r="S2" s="61" t="s">
        <v>1</v>
      </c>
      <c r="T2" s="61" t="s">
        <v>1</v>
      </c>
      <c r="U2" s="61" t="s">
        <v>1</v>
      </c>
      <c r="V2" s="61" t="s">
        <v>1</v>
      </c>
      <c r="W2" s="61" t="s">
        <v>1</v>
      </c>
      <c r="X2" s="61" t="s">
        <v>1</v>
      </c>
      <c r="Y2" s="61" t="s">
        <v>1</v>
      </c>
      <c r="Z2" s="61" t="s">
        <v>1</v>
      </c>
      <c r="AA2" s="61" t="s">
        <v>1</v>
      </c>
    </row>
    <row r="3" spans="1:27" ht="14.5" x14ac:dyDescent="0.35">
      <c r="A3" s="60" t="s">
        <v>4</v>
      </c>
      <c r="B3" s="60" t="s">
        <v>105</v>
      </c>
      <c r="C3" s="61" t="s">
        <v>1</v>
      </c>
      <c r="D3" s="61" t="s">
        <v>1</v>
      </c>
      <c r="E3" s="61" t="s">
        <v>1</v>
      </c>
      <c r="F3" s="61" t="s">
        <v>1</v>
      </c>
      <c r="G3" s="61" t="s">
        <v>1</v>
      </c>
      <c r="H3" s="61" t="s">
        <v>1</v>
      </c>
      <c r="I3" s="61" t="s">
        <v>1</v>
      </c>
      <c r="J3" s="61" t="s">
        <v>1</v>
      </c>
      <c r="K3" s="61" t="s">
        <v>1</v>
      </c>
      <c r="L3" s="61" t="s">
        <v>1</v>
      </c>
      <c r="M3" s="61" t="s">
        <v>1</v>
      </c>
      <c r="N3" s="61" t="s">
        <v>1</v>
      </c>
      <c r="O3" s="61" t="s">
        <v>1</v>
      </c>
      <c r="P3" s="61" t="s">
        <v>1</v>
      </c>
      <c r="Q3" s="61" t="s">
        <v>1</v>
      </c>
      <c r="R3" s="61" t="s">
        <v>1</v>
      </c>
      <c r="S3" s="61" t="s">
        <v>1</v>
      </c>
      <c r="T3" s="61" t="s">
        <v>1</v>
      </c>
      <c r="U3" s="61" t="s">
        <v>1</v>
      </c>
      <c r="V3" s="61" t="s">
        <v>1</v>
      </c>
      <c r="W3" s="61" t="s">
        <v>1</v>
      </c>
      <c r="X3" s="61" t="s">
        <v>1</v>
      </c>
      <c r="Y3" s="61" t="s">
        <v>1</v>
      </c>
      <c r="Z3" s="61" t="s">
        <v>1</v>
      </c>
      <c r="AA3" s="61" t="s">
        <v>1</v>
      </c>
    </row>
    <row r="4" spans="1:27" ht="23" x14ac:dyDescent="0.35">
      <c r="A4" s="60" t="s">
        <v>5</v>
      </c>
      <c r="B4" s="60" t="s">
        <v>6</v>
      </c>
      <c r="C4" s="60" t="s">
        <v>7</v>
      </c>
      <c r="D4" s="60" t="s">
        <v>8</v>
      </c>
      <c r="E4" s="60" t="s">
        <v>9</v>
      </c>
      <c r="F4" s="60" t="s">
        <v>10</v>
      </c>
      <c r="G4" s="60" t="s">
        <v>11</v>
      </c>
      <c r="H4" s="60" t="s">
        <v>12</v>
      </c>
      <c r="I4" s="60" t="s">
        <v>13</v>
      </c>
      <c r="J4" s="60" t="s">
        <v>14</v>
      </c>
      <c r="K4" s="60" t="s">
        <v>15</v>
      </c>
      <c r="L4" s="60" t="s">
        <v>16</v>
      </c>
      <c r="M4" s="60" t="s">
        <v>17</v>
      </c>
      <c r="N4" s="60" t="s">
        <v>18</v>
      </c>
      <c r="O4" s="60" t="s">
        <v>19</v>
      </c>
      <c r="P4" s="60" t="s">
        <v>20</v>
      </c>
      <c r="Q4" s="60" t="s">
        <v>21</v>
      </c>
      <c r="R4" s="60" t="s">
        <v>22</v>
      </c>
      <c r="S4" s="60" t="s">
        <v>23</v>
      </c>
      <c r="T4" s="60" t="s">
        <v>24</v>
      </c>
      <c r="U4" s="60" t="s">
        <v>25</v>
      </c>
      <c r="V4" s="60" t="s">
        <v>26</v>
      </c>
      <c r="W4" s="60" t="s">
        <v>27</v>
      </c>
      <c r="X4" s="60" t="s">
        <v>28</v>
      </c>
      <c r="Y4" s="60" t="s">
        <v>29</v>
      </c>
      <c r="Z4" s="60" t="s">
        <v>30</v>
      </c>
      <c r="AA4" s="60" t="s">
        <v>31</v>
      </c>
    </row>
    <row r="5" spans="1:27" ht="21" x14ac:dyDescent="0.35">
      <c r="A5" s="62" t="s">
        <v>32</v>
      </c>
      <c r="B5" s="63" t="s">
        <v>33</v>
      </c>
      <c r="C5" s="64" t="s">
        <v>34</v>
      </c>
      <c r="D5" s="62" t="s">
        <v>35</v>
      </c>
      <c r="E5" s="62" t="s">
        <v>36</v>
      </c>
      <c r="F5" s="62" t="s">
        <v>36</v>
      </c>
      <c r="G5" s="62" t="s">
        <v>36</v>
      </c>
      <c r="H5" s="62"/>
      <c r="I5" s="62"/>
      <c r="J5" s="62"/>
      <c r="K5" s="62"/>
      <c r="L5" s="62"/>
      <c r="M5" s="62" t="s">
        <v>37</v>
      </c>
      <c r="N5" s="62" t="s">
        <v>38</v>
      </c>
      <c r="O5" s="62" t="s">
        <v>39</v>
      </c>
      <c r="P5" s="63" t="s">
        <v>40</v>
      </c>
      <c r="Q5" s="65">
        <v>3060258377</v>
      </c>
      <c r="R5" s="65">
        <v>0</v>
      </c>
      <c r="S5" s="65">
        <v>20000000</v>
      </c>
      <c r="T5" s="65">
        <v>3040258377</v>
      </c>
      <c r="U5" s="65">
        <v>0</v>
      </c>
      <c r="V5" s="65">
        <v>3040258377</v>
      </c>
      <c r="W5" s="65">
        <v>0</v>
      </c>
      <c r="X5" s="65">
        <v>1955138900</v>
      </c>
      <c r="Y5" s="65">
        <v>1953615613</v>
      </c>
      <c r="Z5" s="65">
        <v>1950828349</v>
      </c>
      <c r="AA5" s="65">
        <v>1950828349</v>
      </c>
    </row>
    <row r="6" spans="1:27" ht="21" x14ac:dyDescent="0.35">
      <c r="A6" s="62" t="s">
        <v>32</v>
      </c>
      <c r="B6" s="63" t="s">
        <v>33</v>
      </c>
      <c r="C6" s="64" t="s">
        <v>41</v>
      </c>
      <c r="D6" s="62" t="s">
        <v>35</v>
      </c>
      <c r="E6" s="62" t="s">
        <v>36</v>
      </c>
      <c r="F6" s="62" t="s">
        <v>36</v>
      </c>
      <c r="G6" s="62" t="s">
        <v>42</v>
      </c>
      <c r="H6" s="62"/>
      <c r="I6" s="62"/>
      <c r="J6" s="62"/>
      <c r="K6" s="62"/>
      <c r="L6" s="62"/>
      <c r="M6" s="62" t="s">
        <v>37</v>
      </c>
      <c r="N6" s="62" t="s">
        <v>38</v>
      </c>
      <c r="O6" s="62" t="s">
        <v>39</v>
      </c>
      <c r="P6" s="63" t="s">
        <v>43</v>
      </c>
      <c r="Q6" s="65">
        <v>1084938552</v>
      </c>
      <c r="R6" s="65">
        <v>0</v>
      </c>
      <c r="S6" s="65">
        <v>0</v>
      </c>
      <c r="T6" s="65">
        <v>1084938552</v>
      </c>
      <c r="U6" s="65">
        <v>0</v>
      </c>
      <c r="V6" s="65">
        <v>1084938552</v>
      </c>
      <c r="W6" s="65">
        <v>0</v>
      </c>
      <c r="X6" s="65">
        <v>719264848</v>
      </c>
      <c r="Y6" s="65">
        <v>719264848</v>
      </c>
      <c r="Z6" s="65">
        <v>719264848</v>
      </c>
      <c r="AA6" s="65">
        <v>719264848</v>
      </c>
    </row>
    <row r="7" spans="1:27" ht="21" x14ac:dyDescent="0.35">
      <c r="A7" s="62" t="s">
        <v>32</v>
      </c>
      <c r="B7" s="63" t="s">
        <v>33</v>
      </c>
      <c r="C7" s="64" t="s">
        <v>44</v>
      </c>
      <c r="D7" s="62" t="s">
        <v>35</v>
      </c>
      <c r="E7" s="62" t="s">
        <v>36</v>
      </c>
      <c r="F7" s="62" t="s">
        <v>36</v>
      </c>
      <c r="G7" s="62" t="s">
        <v>45</v>
      </c>
      <c r="H7" s="62"/>
      <c r="I7" s="62"/>
      <c r="J7" s="62"/>
      <c r="K7" s="62"/>
      <c r="L7" s="62"/>
      <c r="M7" s="62" t="s">
        <v>37</v>
      </c>
      <c r="N7" s="62" t="s">
        <v>38</v>
      </c>
      <c r="O7" s="62" t="s">
        <v>39</v>
      </c>
      <c r="P7" s="63" t="s">
        <v>46</v>
      </c>
      <c r="Q7" s="65">
        <v>459435645</v>
      </c>
      <c r="R7" s="65">
        <v>0</v>
      </c>
      <c r="S7" s="65">
        <v>0</v>
      </c>
      <c r="T7" s="65">
        <v>459435645</v>
      </c>
      <c r="U7" s="65">
        <v>0</v>
      </c>
      <c r="V7" s="65">
        <v>459435645</v>
      </c>
      <c r="W7" s="65">
        <v>0</v>
      </c>
      <c r="X7" s="65">
        <v>242632355</v>
      </c>
      <c r="Y7" s="65">
        <v>240512716</v>
      </c>
      <c r="Z7" s="65">
        <v>239516475</v>
      </c>
      <c r="AA7" s="65">
        <v>239516475</v>
      </c>
    </row>
    <row r="8" spans="1:27" ht="21" x14ac:dyDescent="0.35">
      <c r="A8" s="62" t="s">
        <v>32</v>
      </c>
      <c r="B8" s="63" t="s">
        <v>33</v>
      </c>
      <c r="C8" s="64" t="s">
        <v>47</v>
      </c>
      <c r="D8" s="62" t="s">
        <v>35</v>
      </c>
      <c r="E8" s="62" t="s">
        <v>42</v>
      </c>
      <c r="F8" s="62" t="s">
        <v>36</v>
      </c>
      <c r="G8" s="62"/>
      <c r="H8" s="62"/>
      <c r="I8" s="62"/>
      <c r="J8" s="62"/>
      <c r="K8" s="62"/>
      <c r="L8" s="62"/>
      <c r="M8" s="62" t="s">
        <v>37</v>
      </c>
      <c r="N8" s="62" t="s">
        <v>38</v>
      </c>
      <c r="O8" s="62" t="s">
        <v>39</v>
      </c>
      <c r="P8" s="63" t="s">
        <v>48</v>
      </c>
      <c r="Q8" s="65">
        <v>9270000</v>
      </c>
      <c r="R8" s="65">
        <v>0</v>
      </c>
      <c r="S8" s="65">
        <v>0</v>
      </c>
      <c r="T8" s="65">
        <v>9270000</v>
      </c>
      <c r="U8" s="65">
        <v>0</v>
      </c>
      <c r="V8" s="65">
        <v>0</v>
      </c>
      <c r="W8" s="65">
        <v>9270000</v>
      </c>
      <c r="X8" s="65">
        <v>0</v>
      </c>
      <c r="Y8" s="65">
        <v>0</v>
      </c>
      <c r="Z8" s="65">
        <v>0</v>
      </c>
      <c r="AA8" s="65">
        <v>0</v>
      </c>
    </row>
    <row r="9" spans="1:27" ht="21" x14ac:dyDescent="0.35">
      <c r="A9" s="62" t="s">
        <v>32</v>
      </c>
      <c r="B9" s="63" t="s">
        <v>33</v>
      </c>
      <c r="C9" s="64" t="s">
        <v>49</v>
      </c>
      <c r="D9" s="62" t="s">
        <v>35</v>
      </c>
      <c r="E9" s="62" t="s">
        <v>42</v>
      </c>
      <c r="F9" s="62" t="s">
        <v>42</v>
      </c>
      <c r="G9" s="62"/>
      <c r="H9" s="62"/>
      <c r="I9" s="62"/>
      <c r="J9" s="62"/>
      <c r="K9" s="62"/>
      <c r="L9" s="62"/>
      <c r="M9" s="62" t="s">
        <v>37</v>
      </c>
      <c r="N9" s="62" t="s">
        <v>38</v>
      </c>
      <c r="O9" s="62" t="s">
        <v>39</v>
      </c>
      <c r="P9" s="63" t="s">
        <v>50</v>
      </c>
      <c r="Q9" s="65">
        <v>657140000</v>
      </c>
      <c r="R9" s="65">
        <v>0</v>
      </c>
      <c r="S9" s="65">
        <v>0</v>
      </c>
      <c r="T9" s="65">
        <v>657140000</v>
      </c>
      <c r="U9" s="65">
        <v>0</v>
      </c>
      <c r="V9" s="65">
        <v>554055412.27999997</v>
      </c>
      <c r="W9" s="65">
        <v>103084587.72</v>
      </c>
      <c r="X9" s="65">
        <v>230729256.90000001</v>
      </c>
      <c r="Y9" s="65">
        <v>147716406.55000001</v>
      </c>
      <c r="Z9" s="65">
        <v>147716406.55000001</v>
      </c>
      <c r="AA9" s="65">
        <v>147716406.55000001</v>
      </c>
    </row>
    <row r="10" spans="1:27" ht="21" x14ac:dyDescent="0.35">
      <c r="A10" s="62" t="s">
        <v>32</v>
      </c>
      <c r="B10" s="63" t="s">
        <v>33</v>
      </c>
      <c r="C10" s="64" t="s">
        <v>51</v>
      </c>
      <c r="D10" s="62" t="s">
        <v>35</v>
      </c>
      <c r="E10" s="62" t="s">
        <v>45</v>
      </c>
      <c r="F10" s="62" t="s">
        <v>52</v>
      </c>
      <c r="G10" s="62" t="s">
        <v>42</v>
      </c>
      <c r="H10" s="62" t="s">
        <v>53</v>
      </c>
      <c r="I10" s="62"/>
      <c r="J10" s="62"/>
      <c r="K10" s="62"/>
      <c r="L10" s="62"/>
      <c r="M10" s="62" t="s">
        <v>37</v>
      </c>
      <c r="N10" s="62" t="s">
        <v>38</v>
      </c>
      <c r="O10" s="62" t="s">
        <v>39</v>
      </c>
      <c r="P10" s="63" t="s">
        <v>54</v>
      </c>
      <c r="Q10" s="65">
        <v>1000000</v>
      </c>
      <c r="R10" s="65">
        <v>0</v>
      </c>
      <c r="S10" s="65">
        <v>0</v>
      </c>
      <c r="T10" s="65">
        <v>1000000</v>
      </c>
      <c r="U10" s="65">
        <v>0</v>
      </c>
      <c r="V10" s="65">
        <v>0</v>
      </c>
      <c r="W10" s="65">
        <v>1000000</v>
      </c>
      <c r="X10" s="65">
        <v>0</v>
      </c>
      <c r="Y10" s="65">
        <v>0</v>
      </c>
      <c r="Z10" s="65">
        <v>0</v>
      </c>
      <c r="AA10" s="65">
        <v>0</v>
      </c>
    </row>
    <row r="11" spans="1:27" ht="31.5" x14ac:dyDescent="0.35">
      <c r="A11" s="62" t="s">
        <v>32</v>
      </c>
      <c r="B11" s="63" t="s">
        <v>33</v>
      </c>
      <c r="C11" s="64" t="s">
        <v>55</v>
      </c>
      <c r="D11" s="62" t="s">
        <v>35</v>
      </c>
      <c r="E11" s="62" t="s">
        <v>45</v>
      </c>
      <c r="F11" s="62" t="s">
        <v>52</v>
      </c>
      <c r="G11" s="62" t="s">
        <v>42</v>
      </c>
      <c r="H11" s="62" t="s">
        <v>56</v>
      </c>
      <c r="I11" s="62"/>
      <c r="J11" s="62"/>
      <c r="K11" s="62"/>
      <c r="L11" s="62"/>
      <c r="M11" s="62" t="s">
        <v>37</v>
      </c>
      <c r="N11" s="62" t="s">
        <v>38</v>
      </c>
      <c r="O11" s="62" t="s">
        <v>39</v>
      </c>
      <c r="P11" s="63" t="s">
        <v>57</v>
      </c>
      <c r="Q11" s="65">
        <v>11000000</v>
      </c>
      <c r="R11" s="65">
        <v>20000000</v>
      </c>
      <c r="S11" s="65">
        <v>0</v>
      </c>
      <c r="T11" s="65">
        <v>31000000</v>
      </c>
      <c r="U11" s="65">
        <v>0</v>
      </c>
      <c r="V11" s="65">
        <v>31000000</v>
      </c>
      <c r="W11" s="65">
        <v>0</v>
      </c>
      <c r="X11" s="65">
        <v>1284621</v>
      </c>
      <c r="Y11" s="65">
        <v>1284621</v>
      </c>
      <c r="Z11" s="65">
        <v>1284621</v>
      </c>
      <c r="AA11" s="65">
        <v>1284621</v>
      </c>
    </row>
    <row r="12" spans="1:27" ht="21" x14ac:dyDescent="0.35">
      <c r="A12" s="62" t="s">
        <v>32</v>
      </c>
      <c r="B12" s="63" t="s">
        <v>33</v>
      </c>
      <c r="C12" s="64" t="s">
        <v>58</v>
      </c>
      <c r="D12" s="62" t="s">
        <v>35</v>
      </c>
      <c r="E12" s="62" t="s">
        <v>45</v>
      </c>
      <c r="F12" s="62" t="s">
        <v>38</v>
      </c>
      <c r="G12" s="62" t="s">
        <v>36</v>
      </c>
      <c r="H12" s="62" t="s">
        <v>59</v>
      </c>
      <c r="I12" s="62"/>
      <c r="J12" s="62"/>
      <c r="K12" s="62"/>
      <c r="L12" s="62"/>
      <c r="M12" s="62" t="s">
        <v>37</v>
      </c>
      <c r="N12" s="62" t="s">
        <v>38</v>
      </c>
      <c r="O12" s="62" t="s">
        <v>39</v>
      </c>
      <c r="P12" s="63" t="s">
        <v>60</v>
      </c>
      <c r="Q12" s="65">
        <v>1000000</v>
      </c>
      <c r="R12" s="65">
        <v>0</v>
      </c>
      <c r="S12" s="65">
        <v>0</v>
      </c>
      <c r="T12" s="65">
        <v>1000000</v>
      </c>
      <c r="U12" s="65">
        <v>0</v>
      </c>
      <c r="V12" s="65">
        <v>0</v>
      </c>
      <c r="W12" s="65">
        <v>1000000</v>
      </c>
      <c r="X12" s="65">
        <v>0</v>
      </c>
      <c r="Y12" s="65">
        <v>0</v>
      </c>
      <c r="Z12" s="65">
        <v>0</v>
      </c>
      <c r="AA12" s="65">
        <v>0</v>
      </c>
    </row>
    <row r="13" spans="1:27" ht="21" x14ac:dyDescent="0.35">
      <c r="A13" s="62" t="s">
        <v>32</v>
      </c>
      <c r="B13" s="63" t="s">
        <v>33</v>
      </c>
      <c r="C13" s="64" t="s">
        <v>61</v>
      </c>
      <c r="D13" s="62" t="s">
        <v>35</v>
      </c>
      <c r="E13" s="62" t="s">
        <v>62</v>
      </c>
      <c r="F13" s="62" t="s">
        <v>36</v>
      </c>
      <c r="G13" s="62"/>
      <c r="H13" s="62"/>
      <c r="I13" s="62"/>
      <c r="J13" s="62"/>
      <c r="K13" s="62"/>
      <c r="L13" s="62"/>
      <c r="M13" s="62" t="s">
        <v>37</v>
      </c>
      <c r="N13" s="62" t="s">
        <v>38</v>
      </c>
      <c r="O13" s="62" t="s">
        <v>39</v>
      </c>
      <c r="P13" s="63" t="s">
        <v>63</v>
      </c>
      <c r="Q13" s="65">
        <v>30100000</v>
      </c>
      <c r="R13" s="65">
        <v>0</v>
      </c>
      <c r="S13" s="65">
        <v>0</v>
      </c>
      <c r="T13" s="65">
        <v>30100000</v>
      </c>
      <c r="U13" s="65">
        <v>0</v>
      </c>
      <c r="V13" s="65">
        <v>27515400</v>
      </c>
      <c r="W13" s="65">
        <v>2584600</v>
      </c>
      <c r="X13" s="65">
        <v>27515400</v>
      </c>
      <c r="Y13" s="65">
        <v>27515400</v>
      </c>
      <c r="Z13" s="65">
        <v>27515400</v>
      </c>
      <c r="AA13" s="65">
        <v>27515400</v>
      </c>
    </row>
    <row r="14" spans="1:27" ht="21" x14ac:dyDescent="0.35">
      <c r="A14" s="62" t="s">
        <v>32</v>
      </c>
      <c r="B14" s="63" t="s">
        <v>33</v>
      </c>
      <c r="C14" s="64" t="s">
        <v>64</v>
      </c>
      <c r="D14" s="62" t="s">
        <v>35</v>
      </c>
      <c r="E14" s="62" t="s">
        <v>62</v>
      </c>
      <c r="F14" s="62" t="s">
        <v>52</v>
      </c>
      <c r="G14" s="62" t="s">
        <v>36</v>
      </c>
      <c r="H14" s="62"/>
      <c r="I14" s="62"/>
      <c r="J14" s="62"/>
      <c r="K14" s="62"/>
      <c r="L14" s="62"/>
      <c r="M14" s="62" t="s">
        <v>37</v>
      </c>
      <c r="N14" s="62" t="s">
        <v>65</v>
      </c>
      <c r="O14" s="62" t="s">
        <v>66</v>
      </c>
      <c r="P14" s="63" t="s">
        <v>67</v>
      </c>
      <c r="Q14" s="65">
        <v>15141121</v>
      </c>
      <c r="R14" s="65">
        <v>0</v>
      </c>
      <c r="S14" s="65">
        <v>0</v>
      </c>
      <c r="T14" s="65">
        <v>15141121</v>
      </c>
      <c r="U14" s="65">
        <v>0</v>
      </c>
      <c r="V14" s="65">
        <v>0</v>
      </c>
      <c r="W14" s="65">
        <v>15141121</v>
      </c>
      <c r="X14" s="65">
        <v>0</v>
      </c>
      <c r="Y14" s="65">
        <v>0</v>
      </c>
      <c r="Z14" s="65">
        <v>0</v>
      </c>
      <c r="AA14" s="65">
        <v>0</v>
      </c>
    </row>
    <row r="15" spans="1:27" ht="52.5" x14ac:dyDescent="0.35">
      <c r="A15" s="62" t="s">
        <v>32</v>
      </c>
      <c r="B15" s="63" t="s">
        <v>33</v>
      </c>
      <c r="C15" s="64" t="s">
        <v>68</v>
      </c>
      <c r="D15" s="62" t="s">
        <v>69</v>
      </c>
      <c r="E15" s="62" t="s">
        <v>70</v>
      </c>
      <c r="F15" s="62" t="s">
        <v>71</v>
      </c>
      <c r="G15" s="62" t="s">
        <v>72</v>
      </c>
      <c r="H15" s="62"/>
      <c r="I15" s="62"/>
      <c r="J15" s="62"/>
      <c r="K15" s="62"/>
      <c r="L15" s="62"/>
      <c r="M15" s="62" t="s">
        <v>37</v>
      </c>
      <c r="N15" s="62" t="s">
        <v>38</v>
      </c>
      <c r="O15" s="62" t="s">
        <v>39</v>
      </c>
      <c r="P15" s="63" t="s">
        <v>73</v>
      </c>
      <c r="Q15" s="65">
        <v>1029864061</v>
      </c>
      <c r="R15" s="65">
        <v>0</v>
      </c>
      <c r="S15" s="65">
        <v>0</v>
      </c>
      <c r="T15" s="65">
        <v>1029864061</v>
      </c>
      <c r="U15" s="65">
        <v>0</v>
      </c>
      <c r="V15" s="65">
        <v>992223119.49000001</v>
      </c>
      <c r="W15" s="65">
        <v>37640941.509999998</v>
      </c>
      <c r="X15" s="65">
        <v>943475466.20000005</v>
      </c>
      <c r="Y15" s="65">
        <v>521630714</v>
      </c>
      <c r="Z15" s="65">
        <v>521630714</v>
      </c>
      <c r="AA15" s="65">
        <v>521630714</v>
      </c>
    </row>
    <row r="16" spans="1:27" ht="52.5" x14ac:dyDescent="0.35">
      <c r="A16" s="62" t="s">
        <v>32</v>
      </c>
      <c r="B16" s="63" t="s">
        <v>33</v>
      </c>
      <c r="C16" s="64" t="s">
        <v>68</v>
      </c>
      <c r="D16" s="62" t="s">
        <v>69</v>
      </c>
      <c r="E16" s="62" t="s">
        <v>70</v>
      </c>
      <c r="F16" s="62" t="s">
        <v>71</v>
      </c>
      <c r="G16" s="62" t="s">
        <v>72</v>
      </c>
      <c r="H16" s="62"/>
      <c r="I16" s="62"/>
      <c r="J16" s="62"/>
      <c r="K16" s="62"/>
      <c r="L16" s="62"/>
      <c r="M16" s="62" t="s">
        <v>74</v>
      </c>
      <c r="N16" s="62" t="s">
        <v>75</v>
      </c>
      <c r="O16" s="62" t="s">
        <v>39</v>
      </c>
      <c r="P16" s="63" t="s">
        <v>73</v>
      </c>
      <c r="Q16" s="65">
        <v>516433548</v>
      </c>
      <c r="R16" s="65">
        <v>0</v>
      </c>
      <c r="S16" s="65">
        <v>0</v>
      </c>
      <c r="T16" s="65">
        <v>516433548</v>
      </c>
      <c r="U16" s="65">
        <v>0</v>
      </c>
      <c r="V16" s="65">
        <v>150901286</v>
      </c>
      <c r="W16" s="65">
        <v>365532262</v>
      </c>
      <c r="X16" s="65">
        <v>102476981</v>
      </c>
      <c r="Y16" s="65">
        <v>0</v>
      </c>
      <c r="Z16" s="65">
        <v>0</v>
      </c>
      <c r="AA16" s="65">
        <v>0</v>
      </c>
    </row>
    <row r="17" spans="1:27" ht="52.5" x14ac:dyDescent="0.35">
      <c r="A17" s="62" t="s">
        <v>32</v>
      </c>
      <c r="B17" s="63" t="s">
        <v>33</v>
      </c>
      <c r="C17" s="64" t="s">
        <v>68</v>
      </c>
      <c r="D17" s="62" t="s">
        <v>69</v>
      </c>
      <c r="E17" s="62" t="s">
        <v>70</v>
      </c>
      <c r="F17" s="62" t="s">
        <v>71</v>
      </c>
      <c r="G17" s="62" t="s">
        <v>72</v>
      </c>
      <c r="H17" s="62"/>
      <c r="I17" s="62"/>
      <c r="J17" s="62"/>
      <c r="K17" s="62"/>
      <c r="L17" s="62"/>
      <c r="M17" s="62" t="s">
        <v>74</v>
      </c>
      <c r="N17" s="62" t="s">
        <v>76</v>
      </c>
      <c r="O17" s="62" t="s">
        <v>39</v>
      </c>
      <c r="P17" s="63" t="s">
        <v>73</v>
      </c>
      <c r="Q17" s="65">
        <v>125213459</v>
      </c>
      <c r="R17" s="65">
        <v>0</v>
      </c>
      <c r="S17" s="65">
        <v>0</v>
      </c>
      <c r="T17" s="65">
        <v>125213459</v>
      </c>
      <c r="U17" s="65">
        <v>0</v>
      </c>
      <c r="V17" s="65">
        <v>117904375.8</v>
      </c>
      <c r="W17" s="65">
        <v>7309083.2000000002</v>
      </c>
      <c r="X17" s="65">
        <v>117904375.8</v>
      </c>
      <c r="Y17" s="65">
        <v>45343542</v>
      </c>
      <c r="Z17" s="65">
        <v>45343542</v>
      </c>
      <c r="AA17" s="65">
        <v>45343542</v>
      </c>
    </row>
    <row r="18" spans="1:27" ht="52.5" x14ac:dyDescent="0.35">
      <c r="A18" s="62" t="s">
        <v>32</v>
      </c>
      <c r="B18" s="63" t="s">
        <v>33</v>
      </c>
      <c r="C18" s="64" t="s">
        <v>77</v>
      </c>
      <c r="D18" s="62" t="s">
        <v>69</v>
      </c>
      <c r="E18" s="62" t="s">
        <v>70</v>
      </c>
      <c r="F18" s="62" t="s">
        <v>71</v>
      </c>
      <c r="G18" s="62" t="s">
        <v>78</v>
      </c>
      <c r="H18" s="62"/>
      <c r="I18" s="62"/>
      <c r="J18" s="62"/>
      <c r="K18" s="62"/>
      <c r="L18" s="62"/>
      <c r="M18" s="62" t="s">
        <v>37</v>
      </c>
      <c r="N18" s="62" t="s">
        <v>38</v>
      </c>
      <c r="O18" s="62" t="s">
        <v>39</v>
      </c>
      <c r="P18" s="63" t="s">
        <v>79</v>
      </c>
      <c r="Q18" s="65">
        <v>2234619188</v>
      </c>
      <c r="R18" s="65">
        <v>0</v>
      </c>
      <c r="S18" s="65">
        <v>0</v>
      </c>
      <c r="T18" s="65">
        <v>2234619188</v>
      </c>
      <c r="U18" s="65">
        <v>0</v>
      </c>
      <c r="V18" s="65">
        <v>2211860599</v>
      </c>
      <c r="W18" s="65">
        <v>22758589</v>
      </c>
      <c r="X18" s="65">
        <v>2015994349</v>
      </c>
      <c r="Y18" s="65">
        <v>820947691</v>
      </c>
      <c r="Z18" s="65">
        <v>820947691</v>
      </c>
      <c r="AA18" s="65">
        <v>820947691</v>
      </c>
    </row>
    <row r="19" spans="1:27" ht="52.5" x14ac:dyDescent="0.35">
      <c r="A19" s="62" t="s">
        <v>32</v>
      </c>
      <c r="B19" s="63" t="s">
        <v>33</v>
      </c>
      <c r="C19" s="64" t="s">
        <v>77</v>
      </c>
      <c r="D19" s="62" t="s">
        <v>69</v>
      </c>
      <c r="E19" s="62" t="s">
        <v>70</v>
      </c>
      <c r="F19" s="62" t="s">
        <v>71</v>
      </c>
      <c r="G19" s="62" t="s">
        <v>78</v>
      </c>
      <c r="H19" s="62"/>
      <c r="I19" s="62"/>
      <c r="J19" s="62"/>
      <c r="K19" s="62"/>
      <c r="L19" s="62"/>
      <c r="M19" s="62" t="s">
        <v>74</v>
      </c>
      <c r="N19" s="62" t="s">
        <v>75</v>
      </c>
      <c r="O19" s="62" t="s">
        <v>39</v>
      </c>
      <c r="P19" s="63" t="s">
        <v>79</v>
      </c>
      <c r="Q19" s="65">
        <v>483770848</v>
      </c>
      <c r="R19" s="65">
        <v>0</v>
      </c>
      <c r="S19" s="65">
        <v>0</v>
      </c>
      <c r="T19" s="65">
        <v>483770848</v>
      </c>
      <c r="U19" s="65">
        <v>0</v>
      </c>
      <c r="V19" s="65">
        <v>0</v>
      </c>
      <c r="W19" s="65">
        <v>483770848</v>
      </c>
      <c r="X19" s="65">
        <v>0</v>
      </c>
      <c r="Y19" s="65">
        <v>0</v>
      </c>
      <c r="Z19" s="65">
        <v>0</v>
      </c>
      <c r="AA19" s="65">
        <v>0</v>
      </c>
    </row>
    <row r="20" spans="1:27" ht="52.5" x14ac:dyDescent="0.35">
      <c r="A20" s="62" t="s">
        <v>32</v>
      </c>
      <c r="B20" s="63" t="s">
        <v>33</v>
      </c>
      <c r="C20" s="64" t="s">
        <v>80</v>
      </c>
      <c r="D20" s="62" t="s">
        <v>69</v>
      </c>
      <c r="E20" s="62" t="s">
        <v>81</v>
      </c>
      <c r="F20" s="62" t="s">
        <v>71</v>
      </c>
      <c r="G20" s="62" t="s">
        <v>82</v>
      </c>
      <c r="H20" s="62"/>
      <c r="I20" s="62"/>
      <c r="J20" s="62"/>
      <c r="K20" s="62"/>
      <c r="L20" s="62"/>
      <c r="M20" s="62" t="s">
        <v>37</v>
      </c>
      <c r="N20" s="62" t="s">
        <v>38</v>
      </c>
      <c r="O20" s="62" t="s">
        <v>39</v>
      </c>
      <c r="P20" s="63" t="s">
        <v>83</v>
      </c>
      <c r="Q20" s="65">
        <v>994044188</v>
      </c>
      <c r="R20" s="65">
        <v>0</v>
      </c>
      <c r="S20" s="65">
        <v>0</v>
      </c>
      <c r="T20" s="65">
        <v>994044188</v>
      </c>
      <c r="U20" s="65">
        <v>0</v>
      </c>
      <c r="V20" s="65">
        <v>976951822.74000001</v>
      </c>
      <c r="W20" s="65">
        <v>17092365.260000002</v>
      </c>
      <c r="X20" s="65">
        <v>435198241.74000001</v>
      </c>
      <c r="Y20" s="65">
        <v>295331853.37</v>
      </c>
      <c r="Z20" s="65">
        <v>295331853.37</v>
      </c>
      <c r="AA20" s="65">
        <v>295331853.37</v>
      </c>
    </row>
    <row r="21" spans="1:27" ht="31.5" x14ac:dyDescent="0.35">
      <c r="A21" s="62" t="s">
        <v>32</v>
      </c>
      <c r="B21" s="63" t="s">
        <v>33</v>
      </c>
      <c r="C21" s="64" t="s">
        <v>84</v>
      </c>
      <c r="D21" s="62" t="s">
        <v>69</v>
      </c>
      <c r="E21" s="62" t="s">
        <v>81</v>
      </c>
      <c r="F21" s="62" t="s">
        <v>71</v>
      </c>
      <c r="G21" s="62" t="s">
        <v>72</v>
      </c>
      <c r="H21" s="62"/>
      <c r="I21" s="62"/>
      <c r="J21" s="62"/>
      <c r="K21" s="62"/>
      <c r="L21" s="62"/>
      <c r="M21" s="62" t="s">
        <v>37</v>
      </c>
      <c r="N21" s="62" t="s">
        <v>38</v>
      </c>
      <c r="O21" s="62" t="s">
        <v>39</v>
      </c>
      <c r="P21" s="63" t="s">
        <v>85</v>
      </c>
      <c r="Q21" s="65">
        <v>715317339</v>
      </c>
      <c r="R21" s="65">
        <v>0</v>
      </c>
      <c r="S21" s="65">
        <v>0</v>
      </c>
      <c r="T21" s="65">
        <v>715317339</v>
      </c>
      <c r="U21" s="65">
        <v>0</v>
      </c>
      <c r="V21" s="65">
        <v>676334243</v>
      </c>
      <c r="W21" s="65">
        <v>38983096</v>
      </c>
      <c r="X21" s="65">
        <v>666334243</v>
      </c>
      <c r="Y21" s="65">
        <v>344315045</v>
      </c>
      <c r="Z21" s="65">
        <v>344315045</v>
      </c>
      <c r="AA21" s="65">
        <v>344315045</v>
      </c>
    </row>
    <row r="22" spans="1:27" ht="31.5" x14ac:dyDescent="0.35">
      <c r="A22" s="62" t="s">
        <v>32</v>
      </c>
      <c r="B22" s="63" t="s">
        <v>33</v>
      </c>
      <c r="C22" s="64" t="s">
        <v>84</v>
      </c>
      <c r="D22" s="62" t="s">
        <v>69</v>
      </c>
      <c r="E22" s="62" t="s">
        <v>81</v>
      </c>
      <c r="F22" s="62" t="s">
        <v>71</v>
      </c>
      <c r="G22" s="62" t="s">
        <v>72</v>
      </c>
      <c r="H22" s="62"/>
      <c r="I22" s="62"/>
      <c r="J22" s="62"/>
      <c r="K22" s="62"/>
      <c r="L22" s="62"/>
      <c r="M22" s="62" t="s">
        <v>74</v>
      </c>
      <c r="N22" s="62" t="s">
        <v>76</v>
      </c>
      <c r="O22" s="62" t="s">
        <v>39</v>
      </c>
      <c r="P22" s="63" t="s">
        <v>85</v>
      </c>
      <c r="Q22" s="65">
        <v>170000000</v>
      </c>
      <c r="R22" s="65">
        <v>0</v>
      </c>
      <c r="S22" s="65">
        <v>0</v>
      </c>
      <c r="T22" s="65">
        <v>170000000</v>
      </c>
      <c r="U22" s="65">
        <v>0</v>
      </c>
      <c r="V22" s="65">
        <v>166853326</v>
      </c>
      <c r="W22" s="65">
        <v>3146674</v>
      </c>
      <c r="X22" s="65">
        <v>166853326</v>
      </c>
      <c r="Y22" s="65">
        <v>94199992</v>
      </c>
      <c r="Z22" s="65">
        <v>94199992</v>
      </c>
      <c r="AA22" s="65">
        <v>94199992</v>
      </c>
    </row>
    <row r="23" spans="1:27" ht="14.5" x14ac:dyDescent="0.35">
      <c r="A23" s="62" t="s">
        <v>1</v>
      </c>
      <c r="B23" s="63" t="s">
        <v>1</v>
      </c>
      <c r="C23" s="64" t="s">
        <v>1</v>
      </c>
      <c r="D23" s="62" t="s">
        <v>1</v>
      </c>
      <c r="E23" s="62" t="s">
        <v>1</v>
      </c>
      <c r="F23" s="62" t="s">
        <v>1</v>
      </c>
      <c r="G23" s="62" t="s">
        <v>1</v>
      </c>
      <c r="H23" s="62" t="s">
        <v>1</v>
      </c>
      <c r="I23" s="62" t="s">
        <v>1</v>
      </c>
      <c r="J23" s="62" t="s">
        <v>1</v>
      </c>
      <c r="K23" s="62" t="s">
        <v>1</v>
      </c>
      <c r="L23" s="62" t="s">
        <v>1</v>
      </c>
      <c r="M23" s="62" t="s">
        <v>1</v>
      </c>
      <c r="N23" s="62" t="s">
        <v>1</v>
      </c>
      <c r="O23" s="62" t="s">
        <v>1</v>
      </c>
      <c r="P23" s="63" t="s">
        <v>1</v>
      </c>
      <c r="Q23" s="65">
        <v>11598546326</v>
      </c>
      <c r="R23" s="65">
        <v>20000000</v>
      </c>
      <c r="S23" s="65">
        <v>20000000</v>
      </c>
      <c r="T23" s="65">
        <v>11598546326</v>
      </c>
      <c r="U23" s="65">
        <v>0</v>
      </c>
      <c r="V23" s="65">
        <v>10490232158.309999</v>
      </c>
      <c r="W23" s="65">
        <v>1108314167.6900001</v>
      </c>
      <c r="X23" s="65">
        <v>7624802363.6400003</v>
      </c>
      <c r="Y23" s="65">
        <v>5211678441.9200001</v>
      </c>
      <c r="Z23" s="65">
        <v>5207894936.9200001</v>
      </c>
      <c r="AA23" s="65">
        <v>5207894936.9200001</v>
      </c>
    </row>
    <row r="24" spans="1:27" ht="14.5" x14ac:dyDescent="0.35">
      <c r="A24" s="62" t="s">
        <v>1</v>
      </c>
      <c r="B24" s="66" t="s">
        <v>1</v>
      </c>
      <c r="C24" s="64" t="s">
        <v>1</v>
      </c>
      <c r="D24" s="62" t="s">
        <v>1</v>
      </c>
      <c r="E24" s="62" t="s">
        <v>1</v>
      </c>
      <c r="F24" s="62" t="s">
        <v>1</v>
      </c>
      <c r="G24" s="62" t="s">
        <v>1</v>
      </c>
      <c r="H24" s="62" t="s">
        <v>1</v>
      </c>
      <c r="I24" s="62" t="s">
        <v>1</v>
      </c>
      <c r="J24" s="62" t="s">
        <v>1</v>
      </c>
      <c r="K24" s="62" t="s">
        <v>1</v>
      </c>
      <c r="L24" s="62" t="s">
        <v>1</v>
      </c>
      <c r="M24" s="62" t="s">
        <v>1</v>
      </c>
      <c r="N24" s="62" t="s">
        <v>1</v>
      </c>
      <c r="O24" s="62" t="s">
        <v>1</v>
      </c>
      <c r="P24" s="63" t="s">
        <v>1</v>
      </c>
      <c r="Q24" s="67" t="s">
        <v>1</v>
      </c>
      <c r="R24" s="67" t="s">
        <v>1</v>
      </c>
      <c r="S24" s="67" t="s">
        <v>1</v>
      </c>
      <c r="T24" s="67" t="s">
        <v>1</v>
      </c>
      <c r="U24" s="67" t="s">
        <v>1</v>
      </c>
      <c r="V24" s="67" t="s">
        <v>1</v>
      </c>
      <c r="W24" s="67" t="s">
        <v>1</v>
      </c>
      <c r="X24" s="67" t="s">
        <v>1</v>
      </c>
      <c r="Y24" s="67" t="s">
        <v>1</v>
      </c>
      <c r="Z24" s="67" t="s">
        <v>1</v>
      </c>
      <c r="AA24" s="67" t="s">
        <v>1</v>
      </c>
    </row>
    <row r="25" spans="1:27" ht="0" hidden="1" customHeight="1" x14ac:dyDescent="0.35"/>
    <row r="26" spans="1:27" ht="34" customHeight="1" x14ac:dyDescent="0.35"/>
    <row r="27" spans="1:27" ht="15.75" customHeight="1" x14ac:dyDescent="0.35"/>
    <row r="28" spans="1:27" ht="15.75" customHeight="1" x14ac:dyDescent="0.35"/>
    <row r="29" spans="1:27" ht="15.75" customHeight="1" x14ac:dyDescent="0.35"/>
    <row r="30" spans="1:27" ht="15.75" customHeight="1" x14ac:dyDescent="0.35"/>
    <row r="31" spans="1:27" ht="15.75" customHeight="1" x14ac:dyDescent="0.35"/>
    <row r="32" spans="1:27" ht="15.75" customHeight="1" x14ac:dyDescent="0.35"/>
    <row r="33" ht="33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autoFilter ref="A4:AA24"/>
  <pageMargins left="0.78740157480314998" right="0.78740157480314998" top="0.78740157480314998" bottom="0.78740157480314998" header="0" footer="0"/>
  <pageSetup paperSize="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workbookViewId="0"/>
  </sheetViews>
  <sheetFormatPr baseColWidth="10" defaultColWidth="12.6640625" defaultRowHeight="15" customHeight="1" x14ac:dyDescent="0.3"/>
  <cols>
    <col min="1" max="1" width="1.4140625" customWidth="1"/>
    <col min="2" max="2" width="18.9140625" customWidth="1"/>
    <col min="3" max="3" width="24.1640625" customWidth="1"/>
    <col min="4" max="6" width="16" customWidth="1"/>
    <col min="7" max="7" width="9.9140625" customWidth="1"/>
    <col min="8" max="8" width="16" customWidth="1"/>
    <col min="9" max="9" width="8.75" customWidth="1"/>
    <col min="10" max="26" width="9.4140625" customWidth="1"/>
  </cols>
  <sheetData>
    <row r="1" spans="1:26" ht="14.5" x14ac:dyDescent="0.35">
      <c r="A1" s="1"/>
      <c r="B1" s="2" t="s">
        <v>1</v>
      </c>
      <c r="C1" s="2" t="s">
        <v>1</v>
      </c>
      <c r="D1" s="2" t="s">
        <v>1</v>
      </c>
      <c r="E1" s="2" t="s">
        <v>1</v>
      </c>
      <c r="F1" s="2"/>
      <c r="G1" s="2"/>
      <c r="H1" s="2" t="s">
        <v>1</v>
      </c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5" x14ac:dyDescent="0.35">
      <c r="A2" s="1"/>
      <c r="B2" s="2" t="s">
        <v>1</v>
      </c>
      <c r="C2" s="2" t="s">
        <v>1</v>
      </c>
      <c r="D2" s="2" t="s">
        <v>1</v>
      </c>
      <c r="E2" s="2" t="s">
        <v>1</v>
      </c>
      <c r="F2" s="2"/>
      <c r="G2" s="2"/>
      <c r="H2" s="2" t="s">
        <v>1</v>
      </c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5" x14ac:dyDescent="0.35">
      <c r="A3" s="1"/>
      <c r="B3" s="2" t="s">
        <v>1</v>
      </c>
      <c r="C3" s="2" t="s">
        <v>1</v>
      </c>
      <c r="D3" s="2" t="s">
        <v>1</v>
      </c>
      <c r="E3" s="2" t="s">
        <v>1</v>
      </c>
      <c r="F3" s="2"/>
      <c r="G3" s="2"/>
      <c r="H3" s="2" t="s">
        <v>1</v>
      </c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5" x14ac:dyDescent="0.35">
      <c r="A4" s="1"/>
      <c r="B4" s="2"/>
      <c r="C4" s="2"/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5" x14ac:dyDescent="0.35">
      <c r="A5" s="1"/>
      <c r="B5" s="2"/>
      <c r="C5" s="2"/>
      <c r="D5" s="2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35">
      <c r="A6" s="1"/>
      <c r="B6" s="42" t="s">
        <v>106</v>
      </c>
      <c r="C6" s="43"/>
      <c r="D6" s="43"/>
      <c r="E6" s="43"/>
      <c r="F6" s="43"/>
      <c r="G6" s="43"/>
      <c r="H6" s="43"/>
      <c r="I6" s="43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 x14ac:dyDescent="0.35">
      <c r="A7" s="1"/>
      <c r="B7" s="44" t="s">
        <v>86</v>
      </c>
      <c r="C7" s="43"/>
      <c r="D7" s="43"/>
      <c r="E7" s="43"/>
      <c r="F7" s="43"/>
      <c r="G7" s="43"/>
      <c r="H7" s="43"/>
      <c r="I7" s="4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5" x14ac:dyDescent="0.35">
      <c r="A8" s="1"/>
      <c r="B8" s="2"/>
      <c r="C8" s="2"/>
      <c r="D8" s="2"/>
      <c r="E8" s="2"/>
      <c r="F8" s="2"/>
      <c r="G8" s="2"/>
      <c r="H8" s="2"/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3" x14ac:dyDescent="0.35">
      <c r="A9" s="1"/>
      <c r="B9" s="3" t="s">
        <v>87</v>
      </c>
      <c r="C9" s="3" t="s">
        <v>20</v>
      </c>
      <c r="D9" s="3" t="s">
        <v>24</v>
      </c>
      <c r="E9" s="3" t="s">
        <v>28</v>
      </c>
      <c r="F9" s="3" t="s">
        <v>88</v>
      </c>
      <c r="G9" s="3" t="s">
        <v>89</v>
      </c>
      <c r="H9" s="3" t="s">
        <v>29</v>
      </c>
      <c r="I9" s="3" t="s">
        <v>90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 x14ac:dyDescent="0.35">
      <c r="A10" s="1"/>
      <c r="B10" s="4" t="s">
        <v>34</v>
      </c>
      <c r="C10" s="5" t="s">
        <v>40</v>
      </c>
      <c r="D10" s="6">
        <f>+'Ejecución SIIF'!T5</f>
        <v>3040258377</v>
      </c>
      <c r="E10" s="6">
        <f>+'Ejecución SIIF'!X5</f>
        <v>1955138900</v>
      </c>
      <c r="F10" s="6">
        <f t="shared" ref="F10:F24" si="0">+D10-E10</f>
        <v>1085119477</v>
      </c>
      <c r="G10" s="7">
        <f t="shared" ref="G10:G24" si="1">+E10/D10</f>
        <v>0.64308313885126089</v>
      </c>
      <c r="H10" s="6">
        <f>+'Ejecución SIIF'!Y5</f>
        <v>1953615613</v>
      </c>
      <c r="I10" s="8">
        <f t="shared" ref="I10:I24" si="2">+H10/D10</f>
        <v>0.64258210018575668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" x14ac:dyDescent="0.35">
      <c r="A11" s="1"/>
      <c r="B11" s="9" t="s">
        <v>41</v>
      </c>
      <c r="C11" s="10" t="s">
        <v>43</v>
      </c>
      <c r="D11" s="6">
        <f>+'Ejecución SIIF'!T6</f>
        <v>1084938552</v>
      </c>
      <c r="E11" s="6">
        <f>+'Ejecución SIIF'!X6</f>
        <v>719264848</v>
      </c>
      <c r="F11" s="6">
        <f t="shared" si="0"/>
        <v>365673704</v>
      </c>
      <c r="G11" s="11">
        <f t="shared" si="1"/>
        <v>0.66295445642897566</v>
      </c>
      <c r="H11" s="6">
        <f>+'Ejecución SIIF'!Y6</f>
        <v>719264848</v>
      </c>
      <c r="I11" s="12">
        <f t="shared" si="2"/>
        <v>0.66295445642897566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1.5" x14ac:dyDescent="0.35">
      <c r="A12" s="1"/>
      <c r="B12" s="13" t="s">
        <v>44</v>
      </c>
      <c r="C12" s="14" t="s">
        <v>46</v>
      </c>
      <c r="D12" s="6">
        <f>+'Ejecución SIIF'!T7</f>
        <v>459435645</v>
      </c>
      <c r="E12" s="6">
        <f>+'Ejecución SIIF'!X7</f>
        <v>242632355</v>
      </c>
      <c r="F12" s="6">
        <f t="shared" si="0"/>
        <v>216803290</v>
      </c>
      <c r="G12" s="15">
        <f t="shared" si="1"/>
        <v>0.52810955710674123</v>
      </c>
      <c r="H12" s="6">
        <f>+'Ejecución SIIF'!Y7</f>
        <v>240512716</v>
      </c>
      <c r="I12" s="16">
        <f t="shared" si="2"/>
        <v>0.52349598603739156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5" x14ac:dyDescent="0.35">
      <c r="A13" s="1"/>
      <c r="B13" s="45" t="s">
        <v>91</v>
      </c>
      <c r="C13" s="46"/>
      <c r="D13" s="17">
        <f t="shared" ref="D13:E13" si="3">SUM(D10:D12)</f>
        <v>4584632574</v>
      </c>
      <c r="E13" s="17">
        <f t="shared" si="3"/>
        <v>2917036103</v>
      </c>
      <c r="F13" s="17">
        <f t="shared" si="0"/>
        <v>1667596471</v>
      </c>
      <c r="G13" s="18">
        <f t="shared" si="1"/>
        <v>0.63626387849330845</v>
      </c>
      <c r="H13" s="17">
        <f>SUM(H10:H12)</f>
        <v>2913393177</v>
      </c>
      <c r="I13" s="19">
        <f t="shared" si="2"/>
        <v>0.63546928351951282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2.5" customHeight="1" x14ac:dyDescent="0.35">
      <c r="A14" s="1"/>
      <c r="B14" s="4" t="s">
        <v>47</v>
      </c>
      <c r="C14" s="5" t="s">
        <v>48</v>
      </c>
      <c r="D14" s="6">
        <f>+'Ejecución SIIF'!T8</f>
        <v>9270000</v>
      </c>
      <c r="E14" s="6">
        <f>+'Ejecución SIIF'!X8</f>
        <v>0</v>
      </c>
      <c r="F14" s="6">
        <f t="shared" si="0"/>
        <v>9270000</v>
      </c>
      <c r="G14" s="7">
        <f t="shared" si="1"/>
        <v>0</v>
      </c>
      <c r="H14" s="6">
        <f>+'Ejecución SIIF'!Y8</f>
        <v>0</v>
      </c>
      <c r="I14" s="8">
        <f t="shared" si="2"/>
        <v>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63.75" customHeight="1" x14ac:dyDescent="0.35">
      <c r="A15" s="1"/>
      <c r="B15" s="13" t="s">
        <v>49</v>
      </c>
      <c r="C15" s="14" t="s">
        <v>50</v>
      </c>
      <c r="D15" s="20">
        <f>+'Ejecución SIIF'!T9</f>
        <v>657140000</v>
      </c>
      <c r="E15" s="20">
        <f>+'Ejecución SIIF'!X9</f>
        <v>230729256.90000001</v>
      </c>
      <c r="F15" s="6">
        <f t="shared" si="0"/>
        <v>426410743.10000002</v>
      </c>
      <c r="G15" s="15">
        <f t="shared" si="1"/>
        <v>0.35111126533158843</v>
      </c>
      <c r="H15" s="20">
        <f>+'Ejecución SIIF'!Y9</f>
        <v>147716406.55000001</v>
      </c>
      <c r="I15" s="16">
        <f t="shared" si="2"/>
        <v>0.2247868133883191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5" x14ac:dyDescent="0.35">
      <c r="A16" s="1"/>
      <c r="B16" s="45" t="s">
        <v>92</v>
      </c>
      <c r="C16" s="46"/>
      <c r="D16" s="17">
        <f t="shared" ref="D16:E16" si="4">SUM(D14:D15)</f>
        <v>666410000</v>
      </c>
      <c r="E16" s="17">
        <f t="shared" si="4"/>
        <v>230729256.90000001</v>
      </c>
      <c r="F16" s="17">
        <f t="shared" si="0"/>
        <v>435680743.10000002</v>
      </c>
      <c r="G16" s="18">
        <f t="shared" si="1"/>
        <v>0.34622718281538395</v>
      </c>
      <c r="H16" s="17">
        <f>SUM(H14:H15)</f>
        <v>147716406.55000001</v>
      </c>
      <c r="I16" s="19">
        <f t="shared" si="2"/>
        <v>0.22165994890532856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1" x14ac:dyDescent="0.35">
      <c r="A17" s="1"/>
      <c r="B17" s="4" t="s">
        <v>51</v>
      </c>
      <c r="C17" s="5" t="s">
        <v>54</v>
      </c>
      <c r="D17" s="6">
        <f>+'Ejecución SIIF'!T10</f>
        <v>1000000</v>
      </c>
      <c r="E17" s="6">
        <f>+'Ejecución SIIF'!X10</f>
        <v>0</v>
      </c>
      <c r="F17" s="6">
        <f t="shared" si="0"/>
        <v>1000000</v>
      </c>
      <c r="G17" s="7">
        <f t="shared" si="1"/>
        <v>0</v>
      </c>
      <c r="H17" s="6">
        <f>+'Ejecución SIIF'!Y10</f>
        <v>0</v>
      </c>
      <c r="I17" s="8">
        <f t="shared" si="2"/>
        <v>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1.5" x14ac:dyDescent="0.35">
      <c r="A18" s="1"/>
      <c r="B18" s="9" t="s">
        <v>55</v>
      </c>
      <c r="C18" s="10" t="s">
        <v>57</v>
      </c>
      <c r="D18" s="21">
        <f>+'Ejecución SIIF'!T11</f>
        <v>31000000</v>
      </c>
      <c r="E18" s="21">
        <f>+'Ejecución SIIF'!X11</f>
        <v>1284621</v>
      </c>
      <c r="F18" s="21">
        <f t="shared" si="0"/>
        <v>29715379</v>
      </c>
      <c r="G18" s="11">
        <f t="shared" si="1"/>
        <v>4.1439387096774194E-2</v>
      </c>
      <c r="H18" s="21">
        <f>+'Ejecución SIIF'!Y11</f>
        <v>1284621</v>
      </c>
      <c r="I18" s="12">
        <f t="shared" si="2"/>
        <v>4.1439387096774194E-2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5" x14ac:dyDescent="0.35">
      <c r="A19" s="1"/>
      <c r="B19" s="13" t="s">
        <v>58</v>
      </c>
      <c r="C19" s="14" t="s">
        <v>60</v>
      </c>
      <c r="D19" s="20">
        <f>+'Ejecución SIIF'!T12</f>
        <v>1000000</v>
      </c>
      <c r="E19" s="20">
        <f>+'Ejecución SIIF'!X12</f>
        <v>0</v>
      </c>
      <c r="F19" s="20">
        <f t="shared" si="0"/>
        <v>1000000</v>
      </c>
      <c r="G19" s="15">
        <f t="shared" si="1"/>
        <v>0</v>
      </c>
      <c r="H19" s="20">
        <f>+'Ejecución SIIF'!Y12</f>
        <v>0</v>
      </c>
      <c r="I19" s="16">
        <f t="shared" si="2"/>
        <v>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5" x14ac:dyDescent="0.35">
      <c r="A20" s="1"/>
      <c r="B20" s="45" t="s">
        <v>93</v>
      </c>
      <c r="C20" s="46"/>
      <c r="D20" s="17">
        <f t="shared" ref="D20:E20" si="5">SUM(D17:D19)</f>
        <v>33000000</v>
      </c>
      <c r="E20" s="17">
        <f t="shared" si="5"/>
        <v>1284621</v>
      </c>
      <c r="F20" s="17">
        <f t="shared" si="0"/>
        <v>31715379</v>
      </c>
      <c r="G20" s="18">
        <f t="shared" si="1"/>
        <v>3.8927909090909089E-2</v>
      </c>
      <c r="H20" s="17">
        <f>SUM(H17:H19)</f>
        <v>1284621</v>
      </c>
      <c r="I20" s="19">
        <f t="shared" si="2"/>
        <v>3.8927909090909089E-2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" customHeight="1" x14ac:dyDescent="0.35">
      <c r="A21" s="1"/>
      <c r="B21" s="4" t="s">
        <v>61</v>
      </c>
      <c r="C21" s="5" t="s">
        <v>63</v>
      </c>
      <c r="D21" s="6">
        <f>+'Ejecución SIIF'!T13</f>
        <v>30100000</v>
      </c>
      <c r="E21" s="6">
        <f>+'Ejecución SIIF'!X13</f>
        <v>27515400</v>
      </c>
      <c r="F21" s="6">
        <f t="shared" si="0"/>
        <v>2584600</v>
      </c>
      <c r="G21" s="7">
        <f t="shared" si="1"/>
        <v>0.91413289036544854</v>
      </c>
      <c r="H21" s="6">
        <f>+'Ejecución SIIF'!Z13</f>
        <v>27515400</v>
      </c>
      <c r="I21" s="8">
        <f t="shared" si="2"/>
        <v>0.91413289036544854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5">
      <c r="A22" s="1"/>
      <c r="B22" s="13" t="s">
        <v>64</v>
      </c>
      <c r="C22" s="14" t="s">
        <v>67</v>
      </c>
      <c r="D22" s="20">
        <f>+'Ejecución SIIF'!T14</f>
        <v>15141121</v>
      </c>
      <c r="E22" s="20">
        <f>+'Ejecución SIIF'!X14</f>
        <v>0</v>
      </c>
      <c r="F22" s="20">
        <f t="shared" si="0"/>
        <v>15141121</v>
      </c>
      <c r="G22" s="15">
        <f t="shared" si="1"/>
        <v>0</v>
      </c>
      <c r="H22" s="20">
        <f>+'Ejecución SIIF'!Y14</f>
        <v>0</v>
      </c>
      <c r="I22" s="16">
        <f t="shared" si="2"/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7" customHeight="1" x14ac:dyDescent="0.35">
      <c r="A23" s="1"/>
      <c r="B23" s="47" t="s">
        <v>94</v>
      </c>
      <c r="C23" s="48"/>
      <c r="D23" s="22">
        <f t="shared" ref="D23:E23" si="6">SUM(D21:D22)</f>
        <v>45241121</v>
      </c>
      <c r="E23" s="22">
        <f t="shared" si="6"/>
        <v>27515400</v>
      </c>
      <c r="F23" s="22">
        <f t="shared" si="0"/>
        <v>17725721</v>
      </c>
      <c r="G23" s="23">
        <f t="shared" si="1"/>
        <v>0.6081944786469814</v>
      </c>
      <c r="H23" s="22">
        <f>SUM(H21:H22)</f>
        <v>27515400</v>
      </c>
      <c r="I23" s="24">
        <f t="shared" si="2"/>
        <v>0.6081944786469814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5">
      <c r="A24" s="1"/>
      <c r="B24" s="49" t="s">
        <v>95</v>
      </c>
      <c r="C24" s="50"/>
      <c r="D24" s="25">
        <f t="shared" ref="D24:E24" si="7">+D13+D16+D20+D23</f>
        <v>5329283695</v>
      </c>
      <c r="E24" s="25">
        <f t="shared" si="7"/>
        <v>3176565380.9000001</v>
      </c>
      <c r="F24" s="25">
        <f t="shared" si="0"/>
        <v>2152718314.0999999</v>
      </c>
      <c r="G24" s="26">
        <f t="shared" si="1"/>
        <v>0.59605860049827952</v>
      </c>
      <c r="H24" s="25">
        <f>+H13+H16+H20+H23</f>
        <v>3089909604.5500002</v>
      </c>
      <c r="I24" s="26">
        <f t="shared" si="2"/>
        <v>0.57979829586647669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5">
      <c r="A25" s="1"/>
      <c r="B25" s="27" t="s">
        <v>96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5">
      <c r="A26" s="1"/>
      <c r="B26" s="27" t="s">
        <v>97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">
    <mergeCell ref="B23:C23"/>
    <mergeCell ref="B24:C24"/>
    <mergeCell ref="B6:I6"/>
    <mergeCell ref="B7:I7"/>
    <mergeCell ref="B13:C13"/>
    <mergeCell ref="B16:C16"/>
    <mergeCell ref="B20:C20"/>
  </mergeCells>
  <pageMargins left="0.78740157480314998" right="0.78740157480314998" top="0.78740157480314998" bottom="0.78740157480314998" header="0" footer="0"/>
  <pageSetup paperSize="5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/>
  </sheetViews>
  <sheetFormatPr baseColWidth="10" defaultColWidth="12.6640625" defaultRowHeight="15" customHeight="1" x14ac:dyDescent="0.3"/>
  <cols>
    <col min="1" max="1" width="3.9140625" customWidth="1"/>
    <col min="2" max="2" width="10" customWidth="1"/>
    <col min="3" max="3" width="7" customWidth="1"/>
    <col min="4" max="4" width="44" customWidth="1"/>
    <col min="5" max="5" width="16" customWidth="1"/>
    <col min="6" max="6" width="13.4140625" customWidth="1"/>
    <col min="7" max="9" width="16" customWidth="1"/>
    <col min="10" max="10" width="7.9140625" customWidth="1"/>
    <col min="11" max="11" width="16" customWidth="1"/>
    <col min="12" max="12" width="13.6640625" customWidth="1"/>
    <col min="13" max="14" width="12.4140625" customWidth="1"/>
    <col min="15" max="26" width="9.4140625" customWidth="1"/>
  </cols>
  <sheetData>
    <row r="1" spans="1:26" ht="14.5" x14ac:dyDescent="0.35">
      <c r="A1" s="1"/>
      <c r="B1" s="2" t="s">
        <v>1</v>
      </c>
      <c r="C1" s="2" t="s">
        <v>1</v>
      </c>
      <c r="D1" s="2" t="s">
        <v>1</v>
      </c>
      <c r="E1" s="2" t="s">
        <v>1</v>
      </c>
      <c r="F1" s="2"/>
      <c r="G1" s="2" t="s">
        <v>1</v>
      </c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5" x14ac:dyDescent="0.35">
      <c r="A2" s="1"/>
      <c r="B2" s="2" t="s">
        <v>1</v>
      </c>
      <c r="C2" s="2" t="s">
        <v>1</v>
      </c>
      <c r="D2" s="2" t="s">
        <v>1</v>
      </c>
      <c r="E2" s="2" t="s">
        <v>1</v>
      </c>
      <c r="F2" s="2"/>
      <c r="G2" s="2" t="s">
        <v>1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5" x14ac:dyDescent="0.35">
      <c r="A3" s="1"/>
      <c r="B3" s="2" t="s">
        <v>1</v>
      </c>
      <c r="C3" s="2" t="s">
        <v>1</v>
      </c>
      <c r="D3" s="2" t="s">
        <v>1</v>
      </c>
      <c r="E3" s="2" t="s">
        <v>1</v>
      </c>
      <c r="F3" s="2"/>
      <c r="G3" s="2" t="s">
        <v>1</v>
      </c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5" x14ac:dyDescent="0.35">
      <c r="A4" s="1"/>
      <c r="B4" s="2"/>
      <c r="C4" s="2"/>
      <c r="D4" s="2"/>
      <c r="E4" s="2"/>
      <c r="F4" s="2"/>
      <c r="G4" s="2"/>
      <c r="H4" s="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5" x14ac:dyDescent="0.35">
      <c r="A5" s="1"/>
      <c r="B5" s="2"/>
      <c r="C5" s="2"/>
      <c r="D5" s="2"/>
      <c r="E5" s="2"/>
      <c r="F5" s="2"/>
      <c r="G5" s="2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35">
      <c r="A6" s="1"/>
      <c r="B6" s="44" t="str">
        <f>+FUNCIONAMIENTO!B6</f>
        <v>EJECUCIÓN PRESUPUESTAL A 31 DE AGOSTO DE 2020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.75" customHeight="1" x14ac:dyDescent="0.35">
      <c r="A7" s="1"/>
      <c r="B7" s="44" t="s">
        <v>98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5" x14ac:dyDescent="0.35">
      <c r="A8" s="1"/>
      <c r="B8" s="2" t="s">
        <v>1</v>
      </c>
      <c r="C8" s="2" t="s">
        <v>1</v>
      </c>
      <c r="D8" s="2" t="s">
        <v>1</v>
      </c>
      <c r="E8" s="2" t="s">
        <v>1</v>
      </c>
      <c r="F8" s="2" t="s">
        <v>1</v>
      </c>
      <c r="G8" s="2"/>
      <c r="H8" s="2" t="s">
        <v>1</v>
      </c>
      <c r="I8" s="2"/>
      <c r="J8" s="2"/>
      <c r="K8" s="2" t="s">
        <v>1</v>
      </c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3" x14ac:dyDescent="0.35">
      <c r="A9" s="1"/>
      <c r="B9" s="3" t="s">
        <v>7</v>
      </c>
      <c r="C9" s="3" t="s">
        <v>18</v>
      </c>
      <c r="D9" s="3" t="s">
        <v>20</v>
      </c>
      <c r="E9" s="3" t="s">
        <v>21</v>
      </c>
      <c r="F9" s="3" t="s">
        <v>25</v>
      </c>
      <c r="G9" s="3" t="s">
        <v>99</v>
      </c>
      <c r="H9" s="3" t="s">
        <v>28</v>
      </c>
      <c r="I9" s="3" t="s">
        <v>88</v>
      </c>
      <c r="J9" s="3" t="s">
        <v>100</v>
      </c>
      <c r="K9" s="3" t="s">
        <v>29</v>
      </c>
      <c r="L9" s="3" t="s">
        <v>101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1.5" x14ac:dyDescent="0.35">
      <c r="A10" s="1"/>
      <c r="B10" s="4" t="s">
        <v>68</v>
      </c>
      <c r="C10" s="28" t="s">
        <v>38</v>
      </c>
      <c r="D10" s="5" t="s">
        <v>73</v>
      </c>
      <c r="E10" s="6">
        <f>+'Ejecución SIIF'!T15</f>
        <v>1029864061</v>
      </c>
      <c r="F10" s="6">
        <v>0</v>
      </c>
      <c r="G10" s="6">
        <f t="shared" ref="G10:G12" si="0">+E10-F10</f>
        <v>1029864061</v>
      </c>
      <c r="H10" s="6">
        <f>+'Ejecución SIIF'!X15</f>
        <v>943475466.20000005</v>
      </c>
      <c r="I10" s="6">
        <f t="shared" ref="I10:I21" si="1">+G10-H10</f>
        <v>86388594.799999952</v>
      </c>
      <c r="J10" s="7">
        <f t="shared" ref="J10:J21" si="2">+H10/G10</f>
        <v>0.91611650695324154</v>
      </c>
      <c r="K10" s="6">
        <f>+'Ejecución SIIF'!Y15</f>
        <v>521630714</v>
      </c>
      <c r="L10" s="8">
        <f t="shared" ref="L10:L21" si="3">+K10/G10</f>
        <v>0.50650443466635353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1.5" x14ac:dyDescent="0.35">
      <c r="A11" s="1"/>
      <c r="B11" s="9" t="s">
        <v>68</v>
      </c>
      <c r="C11" s="29" t="s">
        <v>75</v>
      </c>
      <c r="D11" s="5" t="s">
        <v>73</v>
      </c>
      <c r="E11" s="6">
        <f>+'Ejecución SIIF'!T16</f>
        <v>516433548</v>
      </c>
      <c r="F11" s="21">
        <v>0</v>
      </c>
      <c r="G11" s="6">
        <f t="shared" si="0"/>
        <v>516433548</v>
      </c>
      <c r="H11" s="6">
        <f>+'Ejecución SIIF'!X16</f>
        <v>102476981</v>
      </c>
      <c r="I11" s="6">
        <f t="shared" si="1"/>
        <v>413956567</v>
      </c>
      <c r="J11" s="11">
        <f t="shared" si="2"/>
        <v>0.19843207591153625</v>
      </c>
      <c r="K11" s="6">
        <f>+'Ejecución SIIF'!Y16</f>
        <v>0</v>
      </c>
      <c r="L11" s="12">
        <f t="shared" si="3"/>
        <v>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1.5" x14ac:dyDescent="0.35">
      <c r="A12" s="1"/>
      <c r="B12" s="9" t="s">
        <v>68</v>
      </c>
      <c r="C12" s="29">
        <v>21</v>
      </c>
      <c r="D12" s="5" t="s">
        <v>73</v>
      </c>
      <c r="E12" s="6">
        <f>+'Ejecución SIIF'!T17</f>
        <v>125213459</v>
      </c>
      <c r="F12" s="21">
        <v>0</v>
      </c>
      <c r="G12" s="6">
        <f t="shared" si="0"/>
        <v>125213459</v>
      </c>
      <c r="H12" s="6">
        <f>+'Ejecución SIIF'!X17</f>
        <v>117904375.8</v>
      </c>
      <c r="I12" s="6">
        <f t="shared" si="1"/>
        <v>7309083.200000003</v>
      </c>
      <c r="J12" s="11">
        <f t="shared" si="2"/>
        <v>0.94162701630980417</v>
      </c>
      <c r="K12" s="6">
        <f>+'Ejecución SIIF'!Y17</f>
        <v>45343542</v>
      </c>
      <c r="L12" s="12">
        <f t="shared" si="3"/>
        <v>0.36212993684648548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5" x14ac:dyDescent="0.35">
      <c r="A13" s="30"/>
      <c r="B13" s="51" t="s">
        <v>102</v>
      </c>
      <c r="C13" s="52"/>
      <c r="D13" s="46"/>
      <c r="E13" s="31">
        <f t="shared" ref="E13:H13" si="4">SUM(E10:E12)</f>
        <v>1671511068</v>
      </c>
      <c r="F13" s="31">
        <f t="shared" si="4"/>
        <v>0</v>
      </c>
      <c r="G13" s="31">
        <f t="shared" si="4"/>
        <v>1671511068</v>
      </c>
      <c r="H13" s="31">
        <f t="shared" si="4"/>
        <v>1163856823</v>
      </c>
      <c r="I13" s="31">
        <f t="shared" si="1"/>
        <v>507654245</v>
      </c>
      <c r="J13" s="32">
        <f t="shared" si="2"/>
        <v>0.69629022821403175</v>
      </c>
      <c r="K13" s="31">
        <f>SUM(K10:K12)</f>
        <v>566974256</v>
      </c>
      <c r="L13" s="33">
        <f t="shared" si="3"/>
        <v>0.33919862503716308</v>
      </c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31.5" x14ac:dyDescent="0.35">
      <c r="A14" s="1"/>
      <c r="B14" s="4" t="s">
        <v>77</v>
      </c>
      <c r="C14" s="28" t="s">
        <v>38</v>
      </c>
      <c r="D14" s="5" t="s">
        <v>79</v>
      </c>
      <c r="E14" s="6">
        <f>+'Ejecución SIIF'!Q18</f>
        <v>2234619188</v>
      </c>
      <c r="F14" s="6">
        <f>+'Ejecución SIIF'!U18</f>
        <v>0</v>
      </c>
      <c r="G14" s="6">
        <f t="shared" ref="G14:G15" si="5">+E14-F14</f>
        <v>2234619188</v>
      </c>
      <c r="H14" s="6">
        <f>+'Ejecución SIIF'!X18</f>
        <v>2015994349</v>
      </c>
      <c r="I14" s="6">
        <f t="shared" si="1"/>
        <v>218624839</v>
      </c>
      <c r="J14" s="7">
        <f t="shared" si="2"/>
        <v>0.9021646103398625</v>
      </c>
      <c r="K14" s="6">
        <f>+'Ejecución SIIF'!Y18</f>
        <v>820947691</v>
      </c>
      <c r="L14" s="8">
        <f t="shared" si="3"/>
        <v>0.36737699891262188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1.5" x14ac:dyDescent="0.35">
      <c r="A15" s="1"/>
      <c r="B15" s="13" t="s">
        <v>77</v>
      </c>
      <c r="C15" s="34" t="s">
        <v>75</v>
      </c>
      <c r="D15" s="5" t="s">
        <v>79</v>
      </c>
      <c r="E15" s="6">
        <f>+'Ejecución SIIF'!Q19</f>
        <v>483770848</v>
      </c>
      <c r="F15" s="6">
        <f>+'Ejecución SIIF'!U19</f>
        <v>0</v>
      </c>
      <c r="G15" s="6">
        <f t="shared" si="5"/>
        <v>483770848</v>
      </c>
      <c r="H15" s="6">
        <f>+'Ejecución SIIF'!X19</f>
        <v>0</v>
      </c>
      <c r="I15" s="20">
        <f t="shared" si="1"/>
        <v>483770848</v>
      </c>
      <c r="J15" s="15">
        <f t="shared" si="2"/>
        <v>0</v>
      </c>
      <c r="K15" s="6">
        <f>+'Ejecución SIIF'!Y19</f>
        <v>0</v>
      </c>
      <c r="L15" s="16">
        <f t="shared" si="3"/>
        <v>0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5" x14ac:dyDescent="0.35">
      <c r="A16" s="30"/>
      <c r="B16" s="51" t="s">
        <v>103</v>
      </c>
      <c r="C16" s="52"/>
      <c r="D16" s="46"/>
      <c r="E16" s="31">
        <f t="shared" ref="E16:H16" si="6">SUM(E14:E15)</f>
        <v>2718390036</v>
      </c>
      <c r="F16" s="31">
        <f t="shared" si="6"/>
        <v>0</v>
      </c>
      <c r="G16" s="31">
        <f t="shared" si="6"/>
        <v>2718390036</v>
      </c>
      <c r="H16" s="31">
        <f t="shared" si="6"/>
        <v>2015994349</v>
      </c>
      <c r="I16" s="31">
        <f t="shared" si="1"/>
        <v>702395687</v>
      </c>
      <c r="J16" s="32">
        <f t="shared" si="2"/>
        <v>0.74161335286766039</v>
      </c>
      <c r="K16" s="31">
        <f>SUM(K14:K15)</f>
        <v>820947691</v>
      </c>
      <c r="L16" s="33">
        <f t="shared" si="3"/>
        <v>0.30199775607182222</v>
      </c>
      <c r="M16" s="35"/>
      <c r="N16" s="35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31.5" x14ac:dyDescent="0.35">
      <c r="A17" s="1"/>
      <c r="B17" s="4" t="s">
        <v>80</v>
      </c>
      <c r="C17" s="28" t="s">
        <v>38</v>
      </c>
      <c r="D17" s="5" t="s">
        <v>83</v>
      </c>
      <c r="E17" s="6">
        <f>+'Ejecución SIIF'!Q20</f>
        <v>994044188</v>
      </c>
      <c r="F17" s="6">
        <f>+'Ejecución SIIF'!U20</f>
        <v>0</v>
      </c>
      <c r="G17" s="6">
        <f t="shared" ref="G17:G19" si="7">+E17-F17</f>
        <v>994044188</v>
      </c>
      <c r="H17" s="6">
        <f>+'Ejecución SIIF'!X20</f>
        <v>435198241.74000001</v>
      </c>
      <c r="I17" s="6">
        <f t="shared" si="1"/>
        <v>558845946.25999999</v>
      </c>
      <c r="J17" s="7">
        <f t="shared" si="2"/>
        <v>0.4378057303625621</v>
      </c>
      <c r="K17" s="6">
        <f>+'Ejecución SIIF'!Y20</f>
        <v>295331853.37</v>
      </c>
      <c r="L17" s="8">
        <f t="shared" si="3"/>
        <v>0.29710133305462272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" x14ac:dyDescent="0.35">
      <c r="A18" s="1"/>
      <c r="B18" s="9" t="s">
        <v>84</v>
      </c>
      <c r="C18" s="29" t="s">
        <v>38</v>
      </c>
      <c r="D18" s="10" t="s">
        <v>85</v>
      </c>
      <c r="E18" s="21">
        <f>+'Ejecución SIIF'!Q21</f>
        <v>715317339</v>
      </c>
      <c r="F18" s="21">
        <f>+'Ejecución SIIF'!U21</f>
        <v>0</v>
      </c>
      <c r="G18" s="6">
        <f t="shared" si="7"/>
        <v>715317339</v>
      </c>
      <c r="H18" s="21">
        <f>+'Ejecución SIIF'!X21</f>
        <v>666334243</v>
      </c>
      <c r="I18" s="21">
        <f t="shared" si="1"/>
        <v>48983096</v>
      </c>
      <c r="J18" s="11">
        <f t="shared" si="2"/>
        <v>0.93152256581886095</v>
      </c>
      <c r="K18" s="21">
        <f>+'Ejecución SIIF'!Y21</f>
        <v>344315045</v>
      </c>
      <c r="L18" s="12">
        <f t="shared" si="3"/>
        <v>0.48134586738991381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" x14ac:dyDescent="0.35">
      <c r="A19" s="1"/>
      <c r="B19" s="13" t="s">
        <v>84</v>
      </c>
      <c r="C19" s="34" t="s">
        <v>76</v>
      </c>
      <c r="D19" s="14" t="s">
        <v>85</v>
      </c>
      <c r="E19" s="21">
        <f>+'Ejecución SIIF'!Q22</f>
        <v>170000000</v>
      </c>
      <c r="F19" s="21">
        <f>+'Ejecución SIIF'!U22</f>
        <v>0</v>
      </c>
      <c r="G19" s="6">
        <f t="shared" si="7"/>
        <v>170000000</v>
      </c>
      <c r="H19" s="21">
        <f>+'Ejecución SIIF'!X22</f>
        <v>166853326</v>
      </c>
      <c r="I19" s="20">
        <f t="shared" si="1"/>
        <v>3146674</v>
      </c>
      <c r="J19" s="15">
        <f t="shared" si="2"/>
        <v>0.98149015294117647</v>
      </c>
      <c r="K19" s="21">
        <f>+'Ejecución SIIF'!Y22</f>
        <v>94199992</v>
      </c>
      <c r="L19" s="16">
        <f t="shared" si="3"/>
        <v>0.55411759999999999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5" x14ac:dyDescent="0.35">
      <c r="A20" s="30"/>
      <c r="B20" s="53" t="s">
        <v>104</v>
      </c>
      <c r="C20" s="54"/>
      <c r="D20" s="48"/>
      <c r="E20" s="36">
        <f t="shared" ref="E20:H20" si="8">SUM(E17:E19)</f>
        <v>1879361527</v>
      </c>
      <c r="F20" s="36">
        <f t="shared" si="8"/>
        <v>0</v>
      </c>
      <c r="G20" s="36">
        <f t="shared" si="8"/>
        <v>1879361527</v>
      </c>
      <c r="H20" s="36">
        <f t="shared" si="8"/>
        <v>1268385810.74</v>
      </c>
      <c r="I20" s="36">
        <f t="shared" si="1"/>
        <v>610975716.25999999</v>
      </c>
      <c r="J20" s="37">
        <f t="shared" si="2"/>
        <v>0.67490250945208374</v>
      </c>
      <c r="K20" s="36">
        <f>SUM(K17:K19)</f>
        <v>733846890.37</v>
      </c>
      <c r="L20" s="38">
        <f t="shared" si="3"/>
        <v>0.39047670170274801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15.75" customHeight="1" x14ac:dyDescent="0.35">
      <c r="A21" s="1"/>
      <c r="B21" s="55" t="s">
        <v>95</v>
      </c>
      <c r="C21" s="56"/>
      <c r="D21" s="50"/>
      <c r="E21" s="39">
        <f t="shared" ref="E21:H21" si="9">+E13+E16+E20</f>
        <v>6269262631</v>
      </c>
      <c r="F21" s="39">
        <f t="shared" si="9"/>
        <v>0</v>
      </c>
      <c r="G21" s="39">
        <f t="shared" si="9"/>
        <v>6269262631</v>
      </c>
      <c r="H21" s="39">
        <f t="shared" si="9"/>
        <v>4448236982.7399998</v>
      </c>
      <c r="I21" s="39">
        <f t="shared" si="1"/>
        <v>1821025648.2600002</v>
      </c>
      <c r="J21" s="40">
        <f t="shared" si="2"/>
        <v>0.70953112743188251</v>
      </c>
      <c r="K21" s="39">
        <f>+K13+K16+K20</f>
        <v>2121768837.3699999</v>
      </c>
      <c r="L21" s="40">
        <f t="shared" si="3"/>
        <v>0.33843993500581104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5">
      <c r="A22" s="1"/>
      <c r="B22" s="57" t="s">
        <v>96</v>
      </c>
      <c r="C22" s="58"/>
      <c r="D22" s="59"/>
      <c r="E22" s="41" t="s">
        <v>1</v>
      </c>
      <c r="F22" s="41" t="s">
        <v>1</v>
      </c>
      <c r="G22" s="41"/>
      <c r="H22" s="41" t="s">
        <v>1</v>
      </c>
      <c r="I22" s="41"/>
      <c r="J22" s="41"/>
      <c r="K22" s="41" t="s">
        <v>1</v>
      </c>
      <c r="L22" s="4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5">
      <c r="A23" s="1"/>
      <c r="B23" s="27" t="s">
        <v>97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">
    <mergeCell ref="B21:D21"/>
    <mergeCell ref="B22:D22"/>
    <mergeCell ref="B6:L6"/>
    <mergeCell ref="B7:L7"/>
    <mergeCell ref="B13:D13"/>
    <mergeCell ref="B16:D16"/>
    <mergeCell ref="B20:D20"/>
  </mergeCells>
  <pageMargins left="0.78740157480314998" right="0.78740157480314998" top="0.78740157480314998" bottom="0.78740157480314998" header="0" footer="0"/>
  <pageSetup paperSize="5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Ejecución SIIF</vt:lpstr>
      <vt:lpstr>FUNCIONAMIENTO</vt:lpstr>
      <vt:lpstr>INVERSIÓN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Leonor Ramos Castellanos</dc:creator>
  <cp:lastModifiedBy>PC PERSONAL</cp:lastModifiedBy>
  <dcterms:created xsi:type="dcterms:W3CDTF">2020-02-21T15:25:02Z</dcterms:created>
  <dcterms:modified xsi:type="dcterms:W3CDTF">2020-09-08T05:28:30Z</dcterms:modified>
</cp:coreProperties>
</file>