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jecución SIIF" sheetId="1" r:id="rId4"/>
    <sheet state="visible" name="FUNCIONAMIENTO" sheetId="2" r:id="rId5"/>
    <sheet state="visible" name="INVERSIÓN" sheetId="3" r:id="rId6"/>
  </sheets>
  <definedNames>
    <definedName hidden="1" localSheetId="0" name="_xlnm._FilterDatabase">'Ejecución SIIF'!$A$4:$AA$24</definedName>
  </definedNames>
  <calcPr/>
  <extLst>
    <ext uri="GoogleSheetsCustomDataVersion1">
      <go:sheetsCustomData xmlns:go="http://customooxmlschemas.google.com/" r:id="rId7" roundtripDataSignature="AMtx7mh/CGSjlNHGo3vt87A0qHgNtTnKeg=="/>
    </ext>
  </extLst>
</workbook>
</file>

<file path=xl/sharedStrings.xml><?xml version="1.0" encoding="utf-8"?>
<sst xmlns="http://schemas.openxmlformats.org/spreadsheetml/2006/main" count="259" uniqueCount="95">
  <si>
    <t>Año Fiscal:</t>
  </si>
  <si>
    <t>Vigencia:</t>
  </si>
  <si>
    <t>Actual</t>
  </si>
  <si>
    <t>Periodo:</t>
  </si>
  <si>
    <t>Enero-Mayo</t>
  </si>
  <si>
    <t>UEJ</t>
  </si>
  <si>
    <t>NOMBRE UEJ</t>
  </si>
  <si>
    <t>RUBRO</t>
  </si>
  <si>
    <t>TIPO</t>
  </si>
  <si>
    <t>CTA</t>
  </si>
  <si>
    <t>SUB
 CTA</t>
  </si>
  <si>
    <t>OBJ</t>
  </si>
  <si>
    <t>ORD</t>
  </si>
  <si>
    <t>SOR
 ORD</t>
  </si>
  <si>
    <t>ITEM</t>
  </si>
  <si>
    <t>SUB
 ITEM</t>
  </si>
  <si>
    <t>SUB
 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</si>
  <si>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</si>
  <si>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</si>
  <si>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</si>
  <si>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</si>
  <si>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</si>
  <si>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</si>
  <si>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</si>
  <si>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</si>
  <si>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</si>
  <si>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</si>
  <si>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</si>
  <si>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</si>
  <si>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</si>
  <si>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</si>
  <si>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</si>
  <si>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INSTITUTO NACIONAL PARA SORDOS (INSOR)</t>
  </si>
  <si>
    <t>A-01-01-01</t>
  </si>
  <si>
    <t>A</t>
  </si>
  <si>
    <t>Nación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</si>
  <si>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</si>
  <si>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</si>
  <si>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</si>
  <si>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</si>
  <si>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</si>
  <si>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</si>
  <si>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</si>
  <si>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</si>
  <si>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</si>
  <si>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</si>
  <si>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</si>
  <si>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</si>
  <si>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</si>
  <si>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</si>
  <si>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A-03-10-01-002</t>
  </si>
  <si>
    <t>CONCILIACIONES</t>
  </si>
  <si>
    <t>A-08-01</t>
  </si>
  <si>
    <t>IMPUESTOS</t>
  </si>
  <si>
    <t>A-08-04-01</t>
  </si>
  <si>
    <t>SSF</t>
  </si>
  <si>
    <t>CUOTA DE FISCALIZACIÓN Y AUDITAJE</t>
  </si>
  <si>
    <t>C-2203-0700-7</t>
  </si>
  <si>
    <t>C</t>
  </si>
  <si>
    <t>GENERACIÓN DE HERRAMIENTAS Y ORIENTACIONES PARA PROMOVER EL GOCE EFECTIVO DE DERECHOS DE LA POBLACIÓN SORDA ANIVEL NACIONAL</t>
  </si>
  <si>
    <t>Propios</t>
  </si>
  <si>
    <t>C-2203-0700-8</t>
  </si>
  <si>
    <t>MEJORAMIENTO DE LAS CONDICIONES PARA EL GOCE EFECTIVO DEL DERECHO A LA EDUCACIÓN DE LA POBLACIÓN SORDA A NIVEL NACIONAL</t>
  </si>
  <si>
    <t>C-2299-0700-6</t>
  </si>
  <si>
    <t>MEJORAMIENTO DE LA INFRAESTRUCTURA FÍSICA Y TECNOLÓGICA PARA LA PRESTACIÓN DE SERVICIOS DEL INSOR EN EL TERRITORIO NACIONAL</t>
  </si>
  <si>
    <t>C-2299-0700-7</t>
  </si>
  <si>
    <t>IMPLEMENTACIÓN DE UN MODELO DE MODERNIZACIÓN Y GESTIÓN PUBLICA EN EL INSOR EN BOGOTÁ</t>
  </si>
  <si>
    <t/>
  </si>
  <si>
    <t>EJECUCIÓN PRESUPUESTAL A 31 DE MAYO DE 2020</t>
  </si>
  <si>
    <t>GASTOS DE FUNCIONAMIENTO</t>
  </si>
  <si>
    <t>CODIGO RUBRO</t>
  </si>
  <si>
    <t>APROPIACIÓN DISPONIBLE</t>
  </si>
  <si>
    <t>% EJEC. COMPRO</t>
  </si>
  <si>
    <t>% EJEC. OBLIG.</t>
  </si>
  <si>
    <t>GASTOS DE PERSONAL</t>
  </si>
  <si>
    <t>ADQUISICIÓN DE BIENES Y SERVICIOS</t>
  </si>
  <si>
    <t>TRANSFERENCIAS CORRIENTES</t>
  </si>
  <si>
    <t>GASTOS POR TRIBUTOS, MULTAS, SANCIONES E INTERESES DE MORA</t>
  </si>
  <si>
    <t>GRAN TOTAL</t>
  </si>
  <si>
    <t>Fuente: Sistema de Información Financiera - SIIF</t>
  </si>
  <si>
    <t xml:space="preserve">Elaboro: Oficina Asesora de Planeación y Sistemas </t>
  </si>
  <si>
    <t>GASTOS DE INVERSIÓN</t>
  </si>
  <si>
    <t>APROP. VIGENTE</t>
  </si>
  <si>
    <t>%EJEC. COMPRO</t>
  </si>
  <si>
    <t>%EJEC. OBLIGA</t>
  </si>
  <si>
    <t>10</t>
  </si>
  <si>
    <t>GENERACIÓN DE HERRAMIENTAS Y ORIENTACIONES PARA PROMOVER EL GOCE EFECTIVO DE DERECHOS DE LA POBLACIÓN SORDA ANIVEL  NACIONAL</t>
  </si>
  <si>
    <t>20</t>
  </si>
  <si>
    <t>SUBDIRECCIÓN DE PROMOCIÓN Y DESARROLLO</t>
  </si>
  <si>
    <t>MEJORAMIENTO DE LAS CONDICIONES PARA EL GOCE EFECTIVO DEL DERECHO A LA EDUCACIÓN DE LA POBLACIÓN SORDA A NIVEL  NACIONAL</t>
  </si>
  <si>
    <t>SUBDIRECCIÓN GESTIÓN EDUCATIVA</t>
  </si>
  <si>
    <t>MEJORAMIENTO DE LA INFRAESTRUCTURA FÍSICA Y TECNOLÓGICA PARA LA PRESTACIÓN DE SERVICIOS DEL INSOR EN EL TERRITORIO  NACIONAL</t>
  </si>
  <si>
    <t>IMPLEMENTACIÓN DE UN MODELO DE MODERNIZACIÓN Y GESTIÓN PUBLICA EN EL INSOR EN  BOGOTÁ</t>
  </si>
  <si>
    <t>21</t>
  </si>
  <si>
    <t>SECRETARÍA GENERAL Y OFICINA DE PLANEACIÓN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</si>
</sst>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-mm-yy"/>
    <numFmt numFmtId="165" formatCode="[$-1240A]&quot;$&quot;\ #,##0.00;\(&quot;$&quot;\ #,##0.00\)"/>
    <numFmt numFmtId="166" formatCode="_(* #,##0.00_);_(* \(#,##0.00\);_(* &quot;-&quot;??_);_(@_)"/>
  </numFmts>
  <fonts count="15">
    <font>
      <sz val="11.0"/>
      <color rgb="FF000000"/>
      <name val="Arial"/>
    </font>
    <font>
      <b/>
      <sz val="9.0"/>
      <color rgb="FF000000"/>
      <name val="Arial"/>
    </font>
    <font>
      <sz val="8.0"/>
      <color rgb="FF000000"/>
      <name val="Arial"/>
    </font>
    <font>
      <b/>
      <sz val="8.0"/>
      <color rgb="FF000000"/>
      <name val="Arial"/>
    </font>
    <font>
      <sz val="11.0"/>
      <color theme="1"/>
      <name val="Calibri"/>
    </font>
    <font>
      <b/>
      <sz val="9.0"/>
      <color rgb="FF000000"/>
      <name val="Times New Roman"/>
    </font>
    <font>
      <b/>
      <sz val="16.0"/>
      <color rgb="FF000000"/>
      <name val="Calibri"/>
    </font>
    <font>
      <b/>
      <sz val="16.0"/>
      <color theme="1"/>
      <name val="Calibri"/>
    </font>
    <font>
      <sz val="8.0"/>
      <color rgb="FF000000"/>
      <name val="Times New Roman"/>
    </font>
    <font/>
    <font>
      <b/>
      <sz val="12.0"/>
      <color rgb="FF000000"/>
      <name val="Times New Roman"/>
    </font>
    <font>
      <i/>
      <sz val="10.0"/>
      <color theme="1"/>
      <name val="Calibri"/>
    </font>
    <font>
      <b/>
      <sz val="11.0"/>
      <color theme="1"/>
      <name val="Calibri"/>
    </font>
    <font>
      <b/>
      <sz val="8.0"/>
      <color rgb="FF000000"/>
      <name val="Times New Roman"/>
    </font>
    <font>
      <b/>
      <sz val="11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8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thin">
        <color rgb="FFD3D3D3"/>
      </right>
      <bottom style="thin">
        <color rgb="FFD3D3D3"/>
      </bottom>
    </border>
    <border>
      <right style="thin">
        <color rgb="FFD3D3D3"/>
      </right>
      <bottom style="thin">
        <color rgb="FFD3D3D3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D3D3D3"/>
      </right>
      <bottom style="thin">
        <color rgb="FFD3D3D3"/>
      </bottom>
    </border>
    <border>
      <left style="thin">
        <color rgb="FFD3D3D3"/>
      </left>
      <right style="medium">
        <color rgb="FF000000"/>
      </right>
      <bottom style="thin">
        <color rgb="FFD3D3D3"/>
      </bottom>
    </border>
    <border>
      <left style="medium">
        <color rgb="FF000000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medium">
        <color rgb="FF000000"/>
      </right>
      <top style="thin">
        <color rgb="FFD3D3D3"/>
      </top>
      <bottom style="thin">
        <color rgb="FFD3D3D3"/>
      </bottom>
    </border>
    <border>
      <left style="medium">
        <color rgb="FF000000"/>
      </left>
      <right style="thin">
        <color rgb="FFD3D3D3"/>
      </right>
      <top style="thin">
        <color rgb="FFD3D3D3"/>
      </top>
    </border>
    <border>
      <left style="thin">
        <color rgb="FFD3D3D3"/>
      </left>
      <right style="thin">
        <color rgb="FFD3D3D3"/>
      </right>
      <top style="thin">
        <color rgb="FFD3D3D3"/>
      </top>
    </border>
    <border>
      <left style="thin">
        <color rgb="FFD3D3D3"/>
      </left>
      <right style="medium">
        <color rgb="FF000000"/>
      </right>
      <top style="thin">
        <color rgb="FFD3D3D3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/>
    </border>
    <border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right style="thin">
        <color rgb="FFD3D3D3"/>
      </right>
      <top style="medium">
        <color rgb="FF000000"/>
      </top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center"/>
    </xf>
    <xf borderId="3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 readingOrder="0"/>
    </xf>
    <xf borderId="1" fillId="0" fontId="2" numFmtId="164" xfId="0" applyAlignment="1" applyBorder="1" applyFont="1" applyNumberFormat="1">
      <alignment horizontal="center" readingOrder="0"/>
    </xf>
    <xf borderId="2" fillId="0" fontId="2" numFmtId="0" xfId="0" applyAlignment="1" applyBorder="1" applyFont="1">
      <alignment horizontal="left" readingOrder="0"/>
    </xf>
    <xf borderId="2" fillId="0" fontId="2" numFmtId="0" xfId="0" applyAlignment="1" applyBorder="1" applyFont="1">
      <alignment readingOrder="0"/>
    </xf>
    <xf borderId="2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/>
    </xf>
    <xf borderId="1" fillId="0" fontId="2" numFmtId="4" xfId="0" applyAlignment="1" applyBorder="1" applyFont="1" applyNumberFormat="1">
      <alignment horizontal="right" readingOrder="0"/>
    </xf>
    <xf borderId="2" fillId="0" fontId="2" numFmtId="165" xfId="0" applyAlignment="1" applyBorder="1" applyFont="1" applyNumberFormat="1">
      <alignment horizontal="right" readingOrder="0"/>
    </xf>
    <xf borderId="3" fillId="0" fontId="2" numFmtId="164" xfId="0" applyAlignment="1" applyBorder="1" applyFont="1" applyNumberFormat="1">
      <alignment horizontal="center" readingOrder="0"/>
    </xf>
    <xf borderId="4" fillId="0" fontId="2" numFmtId="0" xfId="0" applyAlignment="1" applyBorder="1" applyFont="1">
      <alignment horizontal="left" readingOrder="0"/>
    </xf>
    <xf borderId="4" fillId="0" fontId="2" numFmtId="0" xfId="0" applyAlignment="1" applyBorder="1" applyFont="1">
      <alignment readingOrder="0"/>
    </xf>
    <xf borderId="4" fillId="0" fontId="2" numFmtId="0" xfId="0" applyAlignment="1" applyBorder="1" applyFont="1">
      <alignment horizontal="center" readingOrder="0"/>
    </xf>
    <xf borderId="4" fillId="0" fontId="2" numFmtId="0" xfId="0" applyAlignment="1" applyBorder="1" applyFont="1">
      <alignment horizontal="center"/>
    </xf>
    <xf borderId="3" fillId="0" fontId="2" numFmtId="4" xfId="0" applyAlignment="1" applyBorder="1" applyFont="1" applyNumberFormat="1">
      <alignment horizontal="right" readingOrder="0"/>
    </xf>
    <xf borderId="4" fillId="0" fontId="2" numFmtId="165" xfId="0" applyAlignment="1" applyBorder="1" applyFont="1" applyNumberFormat="1">
      <alignment horizontal="right" readingOrder="0"/>
    </xf>
    <xf borderId="3" fillId="0" fontId="2" numFmtId="165" xfId="0" applyAlignment="1" applyBorder="1" applyFont="1" applyNumberFormat="1">
      <alignment horizontal="right" readingOrder="0"/>
    </xf>
    <xf borderId="3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Border="1" applyFont="1"/>
    <xf borderId="4" fillId="0" fontId="1" numFmtId="0" xfId="0" applyAlignment="1" applyBorder="1" applyFont="1">
      <alignment horizontal="left"/>
    </xf>
    <xf borderId="3" fillId="0" fontId="3" numFmtId="0" xfId="0" applyAlignment="1" applyBorder="1" applyFont="1">
      <alignment horizontal="right"/>
    </xf>
    <xf borderId="4" fillId="0" fontId="3" numFmtId="0" xfId="0" applyAlignment="1" applyBorder="1" applyFont="1">
      <alignment horizontal="right"/>
    </xf>
    <xf borderId="0" fillId="0" fontId="4" numFmtId="0" xfId="0" applyFont="1"/>
    <xf borderId="0" fillId="0" fontId="5" numFmtId="0" xfId="0" applyAlignment="1" applyFont="1">
      <alignment horizontal="center" readingOrder="1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5" fillId="2" fontId="5" numFmtId="0" xfId="0" applyAlignment="1" applyBorder="1" applyFill="1" applyFont="1">
      <alignment horizontal="center" readingOrder="1" shrinkToFit="0" vertical="center" wrapText="1"/>
    </xf>
    <xf borderId="6" fillId="0" fontId="8" numFmtId="0" xfId="0" applyAlignment="1" applyBorder="1" applyFont="1">
      <alignment horizontal="left" readingOrder="1" shrinkToFit="0" vertical="center" wrapText="1"/>
    </xf>
    <xf borderId="3" fillId="0" fontId="8" numFmtId="0" xfId="0" applyAlignment="1" applyBorder="1" applyFont="1">
      <alignment horizontal="left" readingOrder="1" shrinkToFit="0" vertical="center" wrapText="1"/>
    </xf>
    <xf borderId="3" fillId="0" fontId="8" numFmtId="166" xfId="0" applyAlignment="1" applyBorder="1" applyFont="1" applyNumberFormat="1">
      <alignment horizontal="right" readingOrder="1" shrinkToFit="0" vertical="center" wrapText="1"/>
    </xf>
    <xf borderId="3" fillId="0" fontId="8" numFmtId="9" xfId="0" applyAlignment="1" applyBorder="1" applyFont="1" applyNumberFormat="1">
      <alignment horizontal="center" readingOrder="1" shrinkToFit="0" vertical="center" wrapText="1"/>
    </xf>
    <xf borderId="7" fillId="0" fontId="8" numFmtId="9" xfId="0" applyAlignment="1" applyBorder="1" applyFont="1" applyNumberFormat="1">
      <alignment horizontal="center" readingOrder="1" shrinkToFit="0" vertical="center" wrapText="1"/>
    </xf>
    <xf borderId="8" fillId="0" fontId="8" numFmtId="0" xfId="0" applyAlignment="1" applyBorder="1" applyFont="1">
      <alignment horizontal="left" readingOrder="1" shrinkToFit="0" vertical="center" wrapText="1"/>
    </xf>
    <xf borderId="1" fillId="0" fontId="8" numFmtId="0" xfId="0" applyAlignment="1" applyBorder="1" applyFont="1">
      <alignment horizontal="left" readingOrder="1" shrinkToFit="0" vertical="center" wrapText="1"/>
    </xf>
    <xf borderId="1" fillId="0" fontId="8" numFmtId="9" xfId="0" applyAlignment="1" applyBorder="1" applyFont="1" applyNumberFormat="1">
      <alignment horizontal="center" readingOrder="1" shrinkToFit="0" vertical="center" wrapText="1"/>
    </xf>
    <xf borderId="9" fillId="0" fontId="8" numFmtId="9" xfId="0" applyAlignment="1" applyBorder="1" applyFont="1" applyNumberFormat="1">
      <alignment horizontal="center" readingOrder="1" shrinkToFit="0" vertical="center" wrapText="1"/>
    </xf>
    <xf borderId="10" fillId="0" fontId="8" numFmtId="0" xfId="0" applyAlignment="1" applyBorder="1" applyFont="1">
      <alignment horizontal="left" readingOrder="1" shrinkToFit="0" vertical="center" wrapText="1"/>
    </xf>
    <xf borderId="11" fillId="0" fontId="8" numFmtId="0" xfId="0" applyAlignment="1" applyBorder="1" applyFont="1">
      <alignment horizontal="left" readingOrder="1" shrinkToFit="0" vertical="center" wrapText="1"/>
    </xf>
    <xf borderId="11" fillId="0" fontId="8" numFmtId="9" xfId="0" applyAlignment="1" applyBorder="1" applyFont="1" applyNumberFormat="1">
      <alignment horizontal="center" readingOrder="1" shrinkToFit="0" vertical="center" wrapText="1"/>
    </xf>
    <xf borderId="12" fillId="0" fontId="8" numFmtId="9" xfId="0" applyAlignment="1" applyBorder="1" applyFont="1" applyNumberFormat="1">
      <alignment horizontal="center" readingOrder="1" shrinkToFit="0" vertical="center" wrapText="1"/>
    </xf>
    <xf borderId="13" fillId="3" fontId="8" numFmtId="0" xfId="0" applyAlignment="1" applyBorder="1" applyFill="1" applyFont="1">
      <alignment horizontal="center" readingOrder="1" shrinkToFit="0" vertical="center" wrapText="1"/>
    </xf>
    <xf borderId="14" fillId="0" fontId="9" numFmtId="0" xfId="0" applyBorder="1" applyFont="1"/>
    <xf borderId="15" fillId="3" fontId="8" numFmtId="166" xfId="0" applyAlignment="1" applyBorder="1" applyFont="1" applyNumberFormat="1">
      <alignment horizontal="right" readingOrder="1" shrinkToFit="0" vertical="center" wrapText="1"/>
    </xf>
    <xf borderId="15" fillId="3" fontId="8" numFmtId="9" xfId="0" applyAlignment="1" applyBorder="1" applyFont="1" applyNumberFormat="1">
      <alignment horizontal="center" readingOrder="1" shrinkToFit="0" vertical="center" wrapText="1"/>
    </xf>
    <xf borderId="16" fillId="3" fontId="8" numFmtId="9" xfId="0" applyAlignment="1" applyBorder="1" applyFont="1" applyNumberFormat="1">
      <alignment horizontal="center" readingOrder="1" shrinkToFit="0" vertical="center" wrapText="1"/>
    </xf>
    <xf borderId="11" fillId="0" fontId="8" numFmtId="166" xfId="0" applyAlignment="1" applyBorder="1" applyFont="1" applyNumberFormat="1">
      <alignment horizontal="right" readingOrder="1" shrinkToFit="0" vertical="center" wrapText="1"/>
    </xf>
    <xf borderId="1" fillId="0" fontId="8" numFmtId="166" xfId="0" applyAlignment="1" applyBorder="1" applyFont="1" applyNumberFormat="1">
      <alignment horizontal="right" readingOrder="1" shrinkToFit="0" vertical="center" wrapText="1"/>
    </xf>
    <xf borderId="17" fillId="3" fontId="8" numFmtId="0" xfId="0" applyAlignment="1" applyBorder="1" applyFont="1">
      <alignment horizontal="center" readingOrder="1" shrinkToFit="0" vertical="center" wrapText="1"/>
    </xf>
    <xf borderId="18" fillId="0" fontId="9" numFmtId="0" xfId="0" applyBorder="1" applyFont="1"/>
    <xf borderId="19" fillId="3" fontId="8" numFmtId="166" xfId="0" applyAlignment="1" applyBorder="1" applyFont="1" applyNumberFormat="1">
      <alignment horizontal="right" readingOrder="1" shrinkToFit="0" vertical="center" wrapText="1"/>
    </xf>
    <xf borderId="19" fillId="3" fontId="8" numFmtId="9" xfId="0" applyAlignment="1" applyBorder="1" applyFont="1" applyNumberFormat="1">
      <alignment horizontal="center" readingOrder="1" shrinkToFit="0" vertical="center" wrapText="1"/>
    </xf>
    <xf borderId="20" fillId="3" fontId="8" numFmtId="9" xfId="0" applyAlignment="1" applyBorder="1" applyFont="1" applyNumberFormat="1">
      <alignment horizontal="center" readingOrder="1" shrinkToFit="0" vertical="center" wrapText="1"/>
    </xf>
    <xf borderId="21" fillId="2" fontId="10" numFmtId="0" xfId="0" applyAlignment="1" applyBorder="1" applyFont="1">
      <alignment horizontal="center" readingOrder="1" shrinkToFit="0" vertical="center" wrapText="1"/>
    </xf>
    <xf borderId="22" fillId="0" fontId="9" numFmtId="0" xfId="0" applyBorder="1" applyFont="1"/>
    <xf borderId="5" fillId="2" fontId="10" numFmtId="166" xfId="0" applyAlignment="1" applyBorder="1" applyFont="1" applyNumberFormat="1">
      <alignment horizontal="right" readingOrder="1" shrinkToFit="0" vertical="center" wrapText="1"/>
    </xf>
    <xf borderId="5" fillId="2" fontId="10" numFmtId="9" xfId="0" applyAlignment="1" applyBorder="1" applyFont="1" applyNumberFormat="1">
      <alignment horizontal="center" readingOrder="1" shrinkToFit="0" vertical="center" wrapText="1"/>
    </xf>
    <xf borderId="0" fillId="0" fontId="11" numFmtId="0" xfId="0" applyFont="1"/>
    <xf borderId="3" fillId="0" fontId="8" numFmtId="0" xfId="0" applyAlignment="1" applyBorder="1" applyFont="1">
      <alignment horizontal="center" readingOrder="1" shrinkToFit="0" vertical="center" wrapText="1"/>
    </xf>
    <xf borderId="1" fillId="0" fontId="8" numFmtId="0" xfId="0" applyAlignment="1" applyBorder="1" applyFont="1">
      <alignment horizontal="center" readingOrder="1" shrinkToFit="0" vertical="center" wrapText="1"/>
    </xf>
    <xf borderId="0" fillId="0" fontId="12" numFmtId="0" xfId="0" applyFont="1"/>
    <xf borderId="13" fillId="4" fontId="13" numFmtId="0" xfId="0" applyAlignment="1" applyBorder="1" applyFill="1" applyFont="1">
      <alignment horizontal="center" readingOrder="1" shrinkToFit="0" vertical="center" wrapText="1"/>
    </xf>
    <xf borderId="23" fillId="0" fontId="9" numFmtId="0" xfId="0" applyBorder="1" applyFont="1"/>
    <xf borderId="15" fillId="4" fontId="13" numFmtId="166" xfId="0" applyAlignment="1" applyBorder="1" applyFont="1" applyNumberFormat="1">
      <alignment horizontal="right" readingOrder="1" shrinkToFit="0" vertical="center" wrapText="1"/>
    </xf>
    <xf borderId="15" fillId="4" fontId="13" numFmtId="9" xfId="0" applyAlignment="1" applyBorder="1" applyFont="1" applyNumberFormat="1">
      <alignment horizontal="center" readingOrder="1" shrinkToFit="0" vertical="center" wrapText="1"/>
    </xf>
    <xf borderId="16" fillId="4" fontId="13" numFmtId="9" xfId="0" applyAlignment="1" applyBorder="1" applyFont="1" applyNumberFormat="1">
      <alignment horizontal="center" readingOrder="1" shrinkToFit="0" vertical="center" wrapText="1"/>
    </xf>
    <xf borderId="11" fillId="0" fontId="8" numFmtId="0" xfId="0" applyAlignment="1" applyBorder="1" applyFont="1">
      <alignment horizontal="center" readingOrder="1" shrinkToFit="0" vertical="center" wrapText="1"/>
    </xf>
    <xf borderId="0" fillId="0" fontId="12" numFmtId="166" xfId="0" applyFont="1" applyNumberFormat="1"/>
    <xf borderId="17" fillId="4" fontId="13" numFmtId="0" xfId="0" applyAlignment="1" applyBorder="1" applyFont="1">
      <alignment horizontal="center" readingOrder="1" shrinkToFit="0" vertical="center" wrapText="1"/>
    </xf>
    <xf borderId="24" fillId="0" fontId="9" numFmtId="0" xfId="0" applyBorder="1" applyFont="1"/>
    <xf borderId="19" fillId="4" fontId="13" numFmtId="166" xfId="0" applyAlignment="1" applyBorder="1" applyFont="1" applyNumberFormat="1">
      <alignment horizontal="right" readingOrder="1" shrinkToFit="0" vertical="center" wrapText="1"/>
    </xf>
    <xf borderId="19" fillId="4" fontId="13" numFmtId="9" xfId="0" applyAlignment="1" applyBorder="1" applyFont="1" applyNumberFormat="1">
      <alignment horizontal="center" readingOrder="1" shrinkToFit="0" vertical="center" wrapText="1"/>
    </xf>
    <xf borderId="20" fillId="4" fontId="13" numFmtId="9" xfId="0" applyAlignment="1" applyBorder="1" applyFont="1" applyNumberFormat="1">
      <alignment horizontal="center" readingOrder="1" shrinkToFit="0" vertical="center" wrapText="1"/>
    </xf>
    <xf borderId="21" fillId="2" fontId="14" numFmtId="0" xfId="0" applyAlignment="1" applyBorder="1" applyFont="1">
      <alignment horizontal="center" readingOrder="1" shrinkToFit="0" vertical="center" wrapText="1"/>
    </xf>
    <xf borderId="25" fillId="0" fontId="9" numFmtId="0" xfId="0" applyBorder="1" applyFont="1"/>
    <xf borderId="5" fillId="2" fontId="14" numFmtId="166" xfId="0" applyAlignment="1" applyBorder="1" applyFont="1" applyNumberFormat="1">
      <alignment horizontal="right" readingOrder="1" shrinkToFit="0" vertical="center" wrapText="1"/>
    </xf>
    <xf borderId="5" fillId="2" fontId="14" numFmtId="9" xfId="0" applyAlignment="1" applyBorder="1" applyFont="1" applyNumberFormat="1">
      <alignment horizontal="center" readingOrder="1" shrinkToFit="0" vertical="center" wrapText="1"/>
    </xf>
    <xf borderId="26" fillId="0" fontId="11" numFmtId="0" xfId="0" applyAlignment="1" applyBorder="1" applyFont="1">
      <alignment horizontal="left"/>
    </xf>
    <xf borderId="26" fillId="0" fontId="9" numFmtId="0" xfId="0" applyBorder="1" applyFont="1"/>
    <xf borderId="27" fillId="0" fontId="9" numFmtId="0" xfId="0" applyBorder="1" applyFont="1"/>
    <xf borderId="3" fillId="0" fontId="13" numFmtId="0" xfId="0" applyAlignment="1" applyBorder="1" applyFont="1">
      <alignment horizontal="right" readingOrder="1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95250</xdr:rowOff>
    </xdr:from>
    <xdr:ext cx="1133475" cy="742950"/>
    <xdr:pic>
      <xdr:nvPicPr>
        <xdr:cNvPr descr="J:\C.S. NATHALIA_ARDILA\5.COMUNICACIONES INSOR\INSOR MANUAL\Imagen Corportativa INSOR\logo insor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1219200</xdr:colOff>
      <xdr:row>0</xdr:row>
      <xdr:rowOff>76200</xdr:rowOff>
    </xdr:from>
    <xdr:ext cx="1885950" cy="809625"/>
    <xdr:pic>
      <xdr:nvPicPr>
        <xdr:cNvPr descr="J:\C.S. NATHALIA_ARDILA\5.COMUNICACIONES INSOR\INSOR MANUAL\Imagen Corportativa INSOR\MinEducacion.png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95250</xdr:rowOff>
    </xdr:from>
    <xdr:ext cx="1247775" cy="742950"/>
    <xdr:pic>
      <xdr:nvPicPr>
        <xdr:cNvPr descr="J:\C.S. NATHALIA_ARDILA\5.COMUNICACIONES INSOR\INSOR MANUAL\Imagen Corportativa INSOR\logo insor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85725</xdr:colOff>
      <xdr:row>0</xdr:row>
      <xdr:rowOff>19050</xdr:rowOff>
    </xdr:from>
    <xdr:ext cx="1752600" cy="809625"/>
    <xdr:pic>
      <xdr:nvPicPr>
        <xdr:cNvPr descr="J:\C.S. NATHALIA_ARDILA\5.COMUNICACIONES INSOR\INSOR MANUAL\Imagen Corportativa INSOR\MinEducacion.png"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75"/>
    <col customWidth="1" min="2" max="2" width="23.63"/>
    <col customWidth="1" min="3" max="3" width="18.88"/>
    <col customWidth="1" min="4" max="11" width="4.75"/>
    <col customWidth="1" min="12" max="12" width="6.13"/>
    <col customWidth="1" min="13" max="13" width="8.38"/>
    <col customWidth="1" min="14" max="14" width="7.0"/>
    <col customWidth="1" min="15" max="15" width="8.38"/>
    <col customWidth="1" min="16" max="16" width="24.13"/>
    <col customWidth="1" min="17" max="27" width="16.5"/>
  </cols>
  <sheetData>
    <row r="1">
      <c r="A1" s="1" t="s">
        <v>0</v>
      </c>
      <c r="B1" s="2">
        <v>2020.0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1</v>
      </c>
      <c r="B2" s="5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4" t="s">
        <v>3</v>
      </c>
      <c r="B3" s="5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4" t="s">
        <v>5</v>
      </c>
      <c r="B4" s="5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26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</row>
    <row r="5">
      <c r="A5" s="6">
        <v>36791.0</v>
      </c>
      <c r="B5" s="7" t="s">
        <v>32</v>
      </c>
      <c r="C5" s="8" t="s">
        <v>33</v>
      </c>
      <c r="D5" s="9" t="s">
        <v>34</v>
      </c>
      <c r="E5" s="9">
        <v>1.0</v>
      </c>
      <c r="F5" s="9">
        <v>1.0</v>
      </c>
      <c r="G5" s="9">
        <v>1.0</v>
      </c>
      <c r="H5" s="10"/>
      <c r="I5" s="10"/>
      <c r="J5" s="10"/>
      <c r="K5" s="10"/>
      <c r="L5" s="10"/>
      <c r="M5" s="9" t="s">
        <v>35</v>
      </c>
      <c r="N5" s="9">
        <v>10.0</v>
      </c>
      <c r="O5" s="9" t="s">
        <v>36</v>
      </c>
      <c r="P5" s="7" t="s">
        <v>37</v>
      </c>
      <c r="Q5" s="11">
        <v>3.060258377E9</v>
      </c>
      <c r="R5" s="12">
        <v>0.0</v>
      </c>
      <c r="S5" s="12">
        <v>2.0E7</v>
      </c>
      <c r="T5" s="12">
        <v>3.040258377E9</v>
      </c>
      <c r="U5" s="12">
        <v>0.0</v>
      </c>
      <c r="V5" s="12">
        <v>3.040258377E9</v>
      </c>
      <c r="W5" s="12">
        <v>0.0</v>
      </c>
      <c r="X5" s="12">
        <v>1.136813474E9</v>
      </c>
      <c r="Y5" s="12">
        <v>1.136813474E9</v>
      </c>
      <c r="Z5" s="12">
        <v>1.136813474E9</v>
      </c>
      <c r="AA5" s="12">
        <v>1.136813474E9</v>
      </c>
    </row>
    <row r="6">
      <c r="A6" s="13">
        <v>36791.0</v>
      </c>
      <c r="B6" s="14" t="s">
        <v>32</v>
      </c>
      <c r="C6" s="15" t="s">
        <v>38</v>
      </c>
      <c r="D6" s="16" t="s">
        <v>34</v>
      </c>
      <c r="E6" s="16">
        <v>1.0</v>
      </c>
      <c r="F6" s="16">
        <v>1.0</v>
      </c>
      <c r="G6" s="16">
        <v>2.0</v>
      </c>
      <c r="H6" s="17"/>
      <c r="I6" s="17"/>
      <c r="J6" s="17"/>
      <c r="K6" s="17"/>
      <c r="L6" s="17"/>
      <c r="M6" s="16" t="s">
        <v>35</v>
      </c>
      <c r="N6" s="16">
        <v>10.0</v>
      </c>
      <c r="O6" s="16" t="s">
        <v>36</v>
      </c>
      <c r="P6" s="14" t="s">
        <v>39</v>
      </c>
      <c r="Q6" s="18">
        <v>1.084938552E9</v>
      </c>
      <c r="R6" s="19">
        <v>0.0</v>
      </c>
      <c r="S6" s="19">
        <v>0.0</v>
      </c>
      <c r="T6" s="19">
        <v>1.084938552E9</v>
      </c>
      <c r="U6" s="19">
        <v>0.0</v>
      </c>
      <c r="V6" s="19">
        <v>1.084938552E9</v>
      </c>
      <c r="W6" s="19">
        <v>0.0</v>
      </c>
      <c r="X6" s="19">
        <v>4.22388106E8</v>
      </c>
      <c r="Y6" s="19">
        <v>4.22388106E8</v>
      </c>
      <c r="Z6" s="19">
        <v>4.22388106E8</v>
      </c>
      <c r="AA6" s="19">
        <v>4.22388106E8</v>
      </c>
    </row>
    <row r="7">
      <c r="A7" s="13">
        <v>36791.0</v>
      </c>
      <c r="B7" s="14" t="s">
        <v>32</v>
      </c>
      <c r="C7" s="15" t="s">
        <v>40</v>
      </c>
      <c r="D7" s="16" t="s">
        <v>34</v>
      </c>
      <c r="E7" s="16">
        <v>1.0</v>
      </c>
      <c r="F7" s="16">
        <v>1.0</v>
      </c>
      <c r="G7" s="16">
        <v>3.0</v>
      </c>
      <c r="H7" s="17"/>
      <c r="I7" s="17"/>
      <c r="J7" s="17"/>
      <c r="K7" s="17"/>
      <c r="L7" s="17"/>
      <c r="M7" s="16" t="s">
        <v>35</v>
      </c>
      <c r="N7" s="16">
        <v>10.0</v>
      </c>
      <c r="O7" s="16" t="s">
        <v>36</v>
      </c>
      <c r="P7" s="14" t="s">
        <v>41</v>
      </c>
      <c r="Q7" s="20">
        <v>4.59435645E8</v>
      </c>
      <c r="R7" s="19">
        <v>0.0</v>
      </c>
      <c r="S7" s="19">
        <v>0.0</v>
      </c>
      <c r="T7" s="19">
        <v>4.59435645E8</v>
      </c>
      <c r="U7" s="19">
        <v>0.0</v>
      </c>
      <c r="V7" s="19">
        <v>4.59435645E8</v>
      </c>
      <c r="W7" s="19">
        <v>0.0</v>
      </c>
      <c r="X7" s="19">
        <v>1.40647487E8</v>
      </c>
      <c r="Y7" s="19">
        <v>1.40647487E8</v>
      </c>
      <c r="Z7" s="19">
        <v>1.40647487E8</v>
      </c>
      <c r="AA7" s="19">
        <v>1.40647487E8</v>
      </c>
    </row>
    <row r="8">
      <c r="A8" s="13">
        <v>36791.0</v>
      </c>
      <c r="B8" s="14" t="s">
        <v>32</v>
      </c>
      <c r="C8" s="15" t="s">
        <v>42</v>
      </c>
      <c r="D8" s="16" t="s">
        <v>34</v>
      </c>
      <c r="E8" s="16">
        <v>2.0</v>
      </c>
      <c r="F8" s="16">
        <v>1.0</v>
      </c>
      <c r="G8" s="17"/>
      <c r="H8" s="17"/>
      <c r="I8" s="17"/>
      <c r="J8" s="17"/>
      <c r="K8" s="17"/>
      <c r="L8" s="17"/>
      <c r="M8" s="16" t="s">
        <v>35</v>
      </c>
      <c r="N8" s="16">
        <v>10.0</v>
      </c>
      <c r="O8" s="16" t="s">
        <v>36</v>
      </c>
      <c r="P8" s="14" t="s">
        <v>43</v>
      </c>
      <c r="Q8" s="20">
        <v>9270000.0</v>
      </c>
      <c r="R8" s="19">
        <v>0.0</v>
      </c>
      <c r="S8" s="19">
        <v>0.0</v>
      </c>
      <c r="T8" s="19">
        <v>9270000.0</v>
      </c>
      <c r="U8" s="19">
        <v>0.0</v>
      </c>
      <c r="V8" s="19">
        <v>0.0</v>
      </c>
      <c r="W8" s="19">
        <v>9270000.0</v>
      </c>
      <c r="X8" s="19">
        <v>0.0</v>
      </c>
      <c r="Y8" s="19">
        <v>0.0</v>
      </c>
      <c r="Z8" s="19">
        <v>0.0</v>
      </c>
      <c r="AA8" s="19">
        <v>0.0</v>
      </c>
    </row>
    <row r="9">
      <c r="A9" s="13">
        <v>36791.0</v>
      </c>
      <c r="B9" s="14" t="s">
        <v>32</v>
      </c>
      <c r="C9" s="15" t="s">
        <v>44</v>
      </c>
      <c r="D9" s="16" t="s">
        <v>34</v>
      </c>
      <c r="E9" s="16">
        <v>2.0</v>
      </c>
      <c r="F9" s="16">
        <v>2.0</v>
      </c>
      <c r="G9" s="17"/>
      <c r="H9" s="17"/>
      <c r="I9" s="17"/>
      <c r="J9" s="17"/>
      <c r="K9" s="17"/>
      <c r="L9" s="17"/>
      <c r="M9" s="16" t="s">
        <v>35</v>
      </c>
      <c r="N9" s="16">
        <v>10.0</v>
      </c>
      <c r="O9" s="16" t="s">
        <v>36</v>
      </c>
      <c r="P9" s="14" t="s">
        <v>45</v>
      </c>
      <c r="Q9" s="20">
        <v>6.5714E8</v>
      </c>
      <c r="R9" s="19">
        <v>0.0</v>
      </c>
      <c r="S9" s="19">
        <v>0.0</v>
      </c>
      <c r="T9" s="19">
        <v>6.5714E8</v>
      </c>
      <c r="U9" s="19">
        <v>0.0</v>
      </c>
      <c r="V9" s="19">
        <v>5.3186231795E8</v>
      </c>
      <c r="W9" s="19">
        <v>1.2527768205E8</v>
      </c>
      <c r="X9" s="19">
        <v>2.1029866683E8</v>
      </c>
      <c r="Y9" s="19">
        <v>8.247749748E7</v>
      </c>
      <c r="Z9" s="19">
        <v>8.247749748E7</v>
      </c>
      <c r="AA9" s="19">
        <v>8.247749748E7</v>
      </c>
    </row>
    <row r="10">
      <c r="A10" s="13">
        <v>36791.0</v>
      </c>
      <c r="B10" s="14" t="s">
        <v>32</v>
      </c>
      <c r="C10" s="15" t="s">
        <v>46</v>
      </c>
      <c r="D10" s="16" t="s">
        <v>34</v>
      </c>
      <c r="E10" s="16">
        <v>3.0</v>
      </c>
      <c r="F10" s="16">
        <v>4.0</v>
      </c>
      <c r="G10" s="16">
        <v>2.0</v>
      </c>
      <c r="H10" s="16">
        <v>1.0</v>
      </c>
      <c r="I10" s="17"/>
      <c r="J10" s="17"/>
      <c r="K10" s="17"/>
      <c r="L10" s="17"/>
      <c r="M10" s="16" t="s">
        <v>35</v>
      </c>
      <c r="N10" s="16">
        <v>10.0</v>
      </c>
      <c r="O10" s="16" t="s">
        <v>36</v>
      </c>
      <c r="P10" s="14" t="s">
        <v>47</v>
      </c>
      <c r="Q10" s="20">
        <v>1000000.0</v>
      </c>
      <c r="R10" s="19">
        <v>0.0</v>
      </c>
      <c r="S10" s="19">
        <v>0.0</v>
      </c>
      <c r="T10" s="19">
        <v>1000000.0</v>
      </c>
      <c r="U10" s="19">
        <v>0.0</v>
      </c>
      <c r="V10" s="19">
        <v>0.0</v>
      </c>
      <c r="W10" s="19">
        <v>1000000.0</v>
      </c>
      <c r="X10" s="19">
        <v>0.0</v>
      </c>
      <c r="Y10" s="19">
        <v>0.0</v>
      </c>
      <c r="Z10" s="19">
        <v>0.0</v>
      </c>
      <c r="AA10" s="19">
        <v>0.0</v>
      </c>
    </row>
    <row r="11">
      <c r="A11" s="13">
        <v>36791.0</v>
      </c>
      <c r="B11" s="14" t="s">
        <v>32</v>
      </c>
      <c r="C11" s="15" t="s">
        <v>48</v>
      </c>
      <c r="D11" s="16" t="s">
        <v>34</v>
      </c>
      <c r="E11" s="16">
        <v>3.0</v>
      </c>
      <c r="F11" s="16">
        <v>4.0</v>
      </c>
      <c r="G11" s="16">
        <v>2.0</v>
      </c>
      <c r="H11" s="16">
        <v>12.0</v>
      </c>
      <c r="I11" s="17"/>
      <c r="J11" s="17"/>
      <c r="K11" s="17"/>
      <c r="L11" s="17"/>
      <c r="M11" s="16" t="s">
        <v>35</v>
      </c>
      <c r="N11" s="16">
        <v>10.0</v>
      </c>
      <c r="O11" s="16" t="s">
        <v>36</v>
      </c>
      <c r="P11" s="14" t="s">
        <v>49</v>
      </c>
      <c r="Q11" s="20">
        <v>1.1E7</v>
      </c>
      <c r="R11" s="19">
        <v>2.0E7</v>
      </c>
      <c r="S11" s="19">
        <v>0.0</v>
      </c>
      <c r="T11" s="19">
        <v>3.1E7</v>
      </c>
      <c r="U11" s="19">
        <v>0.0</v>
      </c>
      <c r="V11" s="19">
        <v>3.1E7</v>
      </c>
      <c r="W11" s="19">
        <v>0.0</v>
      </c>
      <c r="X11" s="19">
        <v>2.1154364E7</v>
      </c>
      <c r="Y11" s="19">
        <v>7774112.0</v>
      </c>
      <c r="Z11" s="19">
        <v>7774112.0</v>
      </c>
      <c r="AA11" s="19">
        <v>7774112.0</v>
      </c>
    </row>
    <row r="12">
      <c r="A12" s="13">
        <v>36791.0</v>
      </c>
      <c r="B12" s="14" t="s">
        <v>32</v>
      </c>
      <c r="C12" s="15" t="s">
        <v>50</v>
      </c>
      <c r="D12" s="16" t="s">
        <v>34</v>
      </c>
      <c r="E12" s="16">
        <v>3.0</v>
      </c>
      <c r="F12" s="16">
        <v>10.0</v>
      </c>
      <c r="G12" s="16">
        <v>1.0</v>
      </c>
      <c r="H12" s="16">
        <v>2.0</v>
      </c>
      <c r="I12" s="17"/>
      <c r="J12" s="17"/>
      <c r="K12" s="17"/>
      <c r="L12" s="17"/>
      <c r="M12" s="16" t="s">
        <v>35</v>
      </c>
      <c r="N12" s="16">
        <v>10.0</v>
      </c>
      <c r="O12" s="16" t="s">
        <v>36</v>
      </c>
      <c r="P12" s="14" t="s">
        <v>51</v>
      </c>
      <c r="Q12" s="20">
        <v>1000000.0</v>
      </c>
      <c r="R12" s="19">
        <v>0.0</v>
      </c>
      <c r="S12" s="19">
        <v>0.0</v>
      </c>
      <c r="T12" s="19">
        <v>1000000.0</v>
      </c>
      <c r="U12" s="19">
        <v>0.0</v>
      </c>
      <c r="V12" s="19">
        <v>0.0</v>
      </c>
      <c r="W12" s="19">
        <v>1000000.0</v>
      </c>
      <c r="X12" s="19">
        <v>0.0</v>
      </c>
      <c r="Y12" s="19">
        <v>0.0</v>
      </c>
      <c r="Z12" s="19">
        <v>0.0</v>
      </c>
      <c r="AA12" s="19">
        <v>0.0</v>
      </c>
    </row>
    <row r="13">
      <c r="A13" s="13">
        <v>36791.0</v>
      </c>
      <c r="B13" s="14" t="s">
        <v>32</v>
      </c>
      <c r="C13" s="15" t="s">
        <v>52</v>
      </c>
      <c r="D13" s="16" t="s">
        <v>34</v>
      </c>
      <c r="E13" s="16">
        <v>8.0</v>
      </c>
      <c r="F13" s="16">
        <v>1.0</v>
      </c>
      <c r="G13" s="17"/>
      <c r="H13" s="17"/>
      <c r="I13" s="17"/>
      <c r="J13" s="17"/>
      <c r="K13" s="17"/>
      <c r="L13" s="17"/>
      <c r="M13" s="16" t="s">
        <v>35</v>
      </c>
      <c r="N13" s="16">
        <v>10.0</v>
      </c>
      <c r="O13" s="16" t="s">
        <v>36</v>
      </c>
      <c r="P13" s="14" t="s">
        <v>53</v>
      </c>
      <c r="Q13" s="20">
        <v>3.01E7</v>
      </c>
      <c r="R13" s="19">
        <v>0.0</v>
      </c>
      <c r="S13" s="19">
        <v>0.0</v>
      </c>
      <c r="T13" s="19">
        <v>3.01E7</v>
      </c>
      <c r="U13" s="19">
        <v>0.0</v>
      </c>
      <c r="V13" s="19">
        <v>2.74564E7</v>
      </c>
      <c r="W13" s="19">
        <v>2643600.0</v>
      </c>
      <c r="X13" s="19">
        <v>2.74564E7</v>
      </c>
      <c r="Y13" s="19">
        <v>2.74564E7</v>
      </c>
      <c r="Z13" s="19">
        <v>2.74564E7</v>
      </c>
      <c r="AA13" s="19">
        <v>2.74564E7</v>
      </c>
    </row>
    <row r="14">
      <c r="A14" s="13">
        <v>36791.0</v>
      </c>
      <c r="B14" s="14" t="s">
        <v>32</v>
      </c>
      <c r="C14" s="15" t="s">
        <v>54</v>
      </c>
      <c r="D14" s="16" t="s">
        <v>34</v>
      </c>
      <c r="E14" s="16">
        <v>8.0</v>
      </c>
      <c r="F14" s="16">
        <v>4.0</v>
      </c>
      <c r="G14" s="16">
        <v>1.0</v>
      </c>
      <c r="H14" s="17"/>
      <c r="I14" s="17"/>
      <c r="J14" s="17"/>
      <c r="K14" s="17"/>
      <c r="L14" s="17"/>
      <c r="M14" s="16" t="s">
        <v>35</v>
      </c>
      <c r="N14" s="16">
        <v>11.0</v>
      </c>
      <c r="O14" s="16" t="s">
        <v>55</v>
      </c>
      <c r="P14" s="14" t="s">
        <v>56</v>
      </c>
      <c r="Q14" s="20">
        <v>1.5141121E7</v>
      </c>
      <c r="R14" s="19">
        <v>0.0</v>
      </c>
      <c r="S14" s="19">
        <v>0.0</v>
      </c>
      <c r="T14" s="19">
        <v>1.5141121E7</v>
      </c>
      <c r="U14" s="19">
        <v>0.0</v>
      </c>
      <c r="V14" s="19">
        <v>0.0</v>
      </c>
      <c r="W14" s="19">
        <v>1.5141121E7</v>
      </c>
      <c r="X14" s="19">
        <v>0.0</v>
      </c>
      <c r="Y14" s="19">
        <v>0.0</v>
      </c>
      <c r="Z14" s="19">
        <v>0.0</v>
      </c>
      <c r="AA14" s="19">
        <v>0.0</v>
      </c>
    </row>
    <row r="15">
      <c r="A15" s="13">
        <v>36791.0</v>
      </c>
      <c r="B15" s="14" t="s">
        <v>32</v>
      </c>
      <c r="C15" s="15" t="s">
        <v>57</v>
      </c>
      <c r="D15" s="16" t="s">
        <v>58</v>
      </c>
      <c r="E15" s="16">
        <v>2203.0</v>
      </c>
      <c r="F15" s="16">
        <v>700.0</v>
      </c>
      <c r="G15" s="16">
        <v>7.0</v>
      </c>
      <c r="H15" s="17"/>
      <c r="I15" s="17"/>
      <c r="J15" s="17"/>
      <c r="K15" s="17"/>
      <c r="L15" s="17"/>
      <c r="M15" s="16" t="s">
        <v>35</v>
      </c>
      <c r="N15" s="16">
        <v>10.0</v>
      </c>
      <c r="O15" s="16" t="s">
        <v>36</v>
      </c>
      <c r="P15" s="14" t="s">
        <v>59</v>
      </c>
      <c r="Q15" s="20">
        <v>1.029864061E9</v>
      </c>
      <c r="R15" s="19">
        <v>0.0</v>
      </c>
      <c r="S15" s="19">
        <v>0.0</v>
      </c>
      <c r="T15" s="19">
        <v>1.029864061E9</v>
      </c>
      <c r="U15" s="19">
        <v>0.0</v>
      </c>
      <c r="V15" s="19">
        <v>8.737003602E8</v>
      </c>
      <c r="W15" s="19">
        <v>1.561637008E8</v>
      </c>
      <c r="X15" s="19">
        <v>8.481046932E8</v>
      </c>
      <c r="Y15" s="19">
        <v>2.60853341E8</v>
      </c>
      <c r="Z15" s="19">
        <v>2.60853341E8</v>
      </c>
      <c r="AA15" s="19">
        <v>2.60853341E8</v>
      </c>
    </row>
    <row r="16">
      <c r="A16" s="13">
        <v>36791.0</v>
      </c>
      <c r="B16" s="14" t="s">
        <v>32</v>
      </c>
      <c r="C16" s="15" t="s">
        <v>57</v>
      </c>
      <c r="D16" s="16" t="s">
        <v>58</v>
      </c>
      <c r="E16" s="16">
        <v>2203.0</v>
      </c>
      <c r="F16" s="16">
        <v>700.0</v>
      </c>
      <c r="G16" s="16">
        <v>7.0</v>
      </c>
      <c r="H16" s="17"/>
      <c r="I16" s="17"/>
      <c r="J16" s="17"/>
      <c r="K16" s="17"/>
      <c r="L16" s="17"/>
      <c r="M16" s="16" t="s">
        <v>60</v>
      </c>
      <c r="N16" s="16">
        <v>20.0</v>
      </c>
      <c r="O16" s="16" t="s">
        <v>36</v>
      </c>
      <c r="P16" s="14" t="s">
        <v>59</v>
      </c>
      <c r="Q16" s="20">
        <v>5.16433548E8</v>
      </c>
      <c r="R16" s="19">
        <v>0.0</v>
      </c>
      <c r="S16" s="19">
        <v>0.0</v>
      </c>
      <c r="T16" s="19">
        <v>5.16433548E8</v>
      </c>
      <c r="U16" s="19">
        <v>0.0</v>
      </c>
      <c r="V16" s="19">
        <v>1.50901286E8</v>
      </c>
      <c r="W16" s="19">
        <v>3.65532262E8</v>
      </c>
      <c r="X16" s="19">
        <v>1.02476981E8</v>
      </c>
      <c r="Y16" s="19">
        <v>0.0</v>
      </c>
      <c r="Z16" s="19">
        <v>0.0</v>
      </c>
      <c r="AA16" s="19">
        <v>0.0</v>
      </c>
    </row>
    <row r="17">
      <c r="A17" s="13">
        <v>36791.0</v>
      </c>
      <c r="B17" s="14" t="s">
        <v>32</v>
      </c>
      <c r="C17" s="15" t="s">
        <v>57</v>
      </c>
      <c r="D17" s="16" t="s">
        <v>58</v>
      </c>
      <c r="E17" s="16">
        <v>2203.0</v>
      </c>
      <c r="F17" s="16">
        <v>700.0</v>
      </c>
      <c r="G17" s="16">
        <v>7.0</v>
      </c>
      <c r="H17" s="17"/>
      <c r="I17" s="17"/>
      <c r="J17" s="17"/>
      <c r="K17" s="17"/>
      <c r="L17" s="17"/>
      <c r="M17" s="16" t="s">
        <v>60</v>
      </c>
      <c r="N17" s="16">
        <v>21.0</v>
      </c>
      <c r="O17" s="16" t="s">
        <v>36</v>
      </c>
      <c r="P17" s="14" t="s">
        <v>59</v>
      </c>
      <c r="Q17" s="20">
        <v>1.25213459E8</v>
      </c>
      <c r="R17" s="19">
        <v>0.0</v>
      </c>
      <c r="S17" s="19">
        <v>0.0</v>
      </c>
      <c r="T17" s="19">
        <v>1.25213459E8</v>
      </c>
      <c r="U17" s="19">
        <v>0.0</v>
      </c>
      <c r="V17" s="19">
        <v>1.179043758E8</v>
      </c>
      <c r="W17" s="19">
        <v>7309083.2</v>
      </c>
      <c r="X17" s="19">
        <v>1.179043758E8</v>
      </c>
      <c r="Y17" s="19">
        <v>1.7585488E7</v>
      </c>
      <c r="Z17" s="19">
        <v>1.7585488E7</v>
      </c>
      <c r="AA17" s="19">
        <v>1.7585488E7</v>
      </c>
    </row>
    <row r="18">
      <c r="A18" s="13">
        <v>36791.0</v>
      </c>
      <c r="B18" s="14" t="s">
        <v>32</v>
      </c>
      <c r="C18" s="15" t="s">
        <v>61</v>
      </c>
      <c r="D18" s="16" t="s">
        <v>58</v>
      </c>
      <c r="E18" s="16">
        <v>2203.0</v>
      </c>
      <c r="F18" s="16">
        <v>700.0</v>
      </c>
      <c r="G18" s="16">
        <v>8.0</v>
      </c>
      <c r="H18" s="17"/>
      <c r="I18" s="17"/>
      <c r="J18" s="17"/>
      <c r="K18" s="17"/>
      <c r="L18" s="17"/>
      <c r="M18" s="16" t="s">
        <v>35</v>
      </c>
      <c r="N18" s="16">
        <v>10.0</v>
      </c>
      <c r="O18" s="16" t="s">
        <v>36</v>
      </c>
      <c r="P18" s="14" t="s">
        <v>62</v>
      </c>
      <c r="Q18" s="20">
        <v>2.234619188E9</v>
      </c>
      <c r="R18" s="19">
        <v>0.0</v>
      </c>
      <c r="S18" s="19">
        <v>0.0</v>
      </c>
      <c r="T18" s="19">
        <v>2.234619188E9</v>
      </c>
      <c r="U18" s="19">
        <v>0.0</v>
      </c>
      <c r="V18" s="19">
        <v>2.199422635E9</v>
      </c>
      <c r="W18" s="19">
        <v>3.5196553E7</v>
      </c>
      <c r="X18" s="19">
        <v>1.68541189E9</v>
      </c>
      <c r="Y18" s="19">
        <v>3.88586209E8</v>
      </c>
      <c r="Z18" s="19">
        <v>3.88586209E8</v>
      </c>
      <c r="AA18" s="19">
        <v>3.88586209E8</v>
      </c>
    </row>
    <row r="19">
      <c r="A19" s="13">
        <v>36791.0</v>
      </c>
      <c r="B19" s="14" t="s">
        <v>32</v>
      </c>
      <c r="C19" s="15" t="s">
        <v>61</v>
      </c>
      <c r="D19" s="16" t="s">
        <v>58</v>
      </c>
      <c r="E19" s="16">
        <v>2203.0</v>
      </c>
      <c r="F19" s="16">
        <v>700.0</v>
      </c>
      <c r="G19" s="16">
        <v>8.0</v>
      </c>
      <c r="H19" s="17"/>
      <c r="I19" s="17"/>
      <c r="J19" s="17"/>
      <c r="K19" s="17"/>
      <c r="L19" s="17"/>
      <c r="M19" s="16" t="s">
        <v>60</v>
      </c>
      <c r="N19" s="16">
        <v>20.0</v>
      </c>
      <c r="O19" s="16" t="s">
        <v>36</v>
      </c>
      <c r="P19" s="14" t="s">
        <v>62</v>
      </c>
      <c r="Q19" s="20">
        <v>4.83770848E8</v>
      </c>
      <c r="R19" s="19">
        <v>0.0</v>
      </c>
      <c r="S19" s="19">
        <v>0.0</v>
      </c>
      <c r="T19" s="19">
        <v>4.83770848E8</v>
      </c>
      <c r="U19" s="19">
        <v>0.0</v>
      </c>
      <c r="V19" s="19">
        <v>0.0</v>
      </c>
      <c r="W19" s="19">
        <v>4.83770848E8</v>
      </c>
      <c r="X19" s="19">
        <v>0.0</v>
      </c>
      <c r="Y19" s="19">
        <v>0.0</v>
      </c>
      <c r="Z19" s="19">
        <v>0.0</v>
      </c>
      <c r="AA19" s="19">
        <v>0.0</v>
      </c>
    </row>
    <row r="20">
      <c r="A20" s="13">
        <v>36791.0</v>
      </c>
      <c r="B20" s="14" t="s">
        <v>32</v>
      </c>
      <c r="C20" s="15" t="s">
        <v>63</v>
      </c>
      <c r="D20" s="16" t="s">
        <v>58</v>
      </c>
      <c r="E20" s="16">
        <v>2299.0</v>
      </c>
      <c r="F20" s="16">
        <v>700.0</v>
      </c>
      <c r="G20" s="16">
        <v>6.0</v>
      </c>
      <c r="H20" s="17"/>
      <c r="I20" s="17"/>
      <c r="J20" s="17"/>
      <c r="K20" s="17"/>
      <c r="L20" s="17"/>
      <c r="M20" s="16" t="s">
        <v>35</v>
      </c>
      <c r="N20" s="16">
        <v>10.0</v>
      </c>
      <c r="O20" s="16" t="s">
        <v>36</v>
      </c>
      <c r="P20" s="14" t="s">
        <v>64</v>
      </c>
      <c r="Q20" s="20">
        <v>9.94044188E8</v>
      </c>
      <c r="R20" s="19">
        <v>0.0</v>
      </c>
      <c r="S20" s="19">
        <v>0.0</v>
      </c>
      <c r="T20" s="19">
        <v>9.94044188E8</v>
      </c>
      <c r="U20" s="19">
        <v>0.0</v>
      </c>
      <c r="V20" s="19">
        <v>9.6646009974E8</v>
      </c>
      <c r="W20" s="19">
        <v>2.758408826E7</v>
      </c>
      <c r="X20" s="19">
        <v>3.9969824374E8</v>
      </c>
      <c r="Y20" s="19">
        <v>4.5134485E7</v>
      </c>
      <c r="Z20" s="19">
        <v>4.5134485E7</v>
      </c>
      <c r="AA20" s="19">
        <v>4.5134485E7</v>
      </c>
    </row>
    <row r="21" ht="15.75" customHeight="1">
      <c r="A21" s="13">
        <v>36791.0</v>
      </c>
      <c r="B21" s="14" t="s">
        <v>32</v>
      </c>
      <c r="C21" s="15" t="s">
        <v>65</v>
      </c>
      <c r="D21" s="16" t="s">
        <v>58</v>
      </c>
      <c r="E21" s="16">
        <v>2299.0</v>
      </c>
      <c r="F21" s="16">
        <v>700.0</v>
      </c>
      <c r="G21" s="16">
        <v>7.0</v>
      </c>
      <c r="H21" s="17"/>
      <c r="I21" s="17"/>
      <c r="J21" s="17"/>
      <c r="K21" s="17"/>
      <c r="L21" s="17"/>
      <c r="M21" s="16" t="s">
        <v>35</v>
      </c>
      <c r="N21" s="16">
        <v>10.0</v>
      </c>
      <c r="O21" s="16" t="s">
        <v>36</v>
      </c>
      <c r="P21" s="14" t="s">
        <v>66</v>
      </c>
      <c r="Q21" s="20">
        <v>7.15317339E8</v>
      </c>
      <c r="R21" s="19">
        <v>0.0</v>
      </c>
      <c r="S21" s="19">
        <v>0.0</v>
      </c>
      <c r="T21" s="19">
        <v>7.15317339E8</v>
      </c>
      <c r="U21" s="19">
        <v>0.0</v>
      </c>
      <c r="V21" s="19">
        <v>6.69318393E8</v>
      </c>
      <c r="W21" s="19">
        <v>4.5998946E7</v>
      </c>
      <c r="X21" s="19">
        <v>5.71234393E8</v>
      </c>
      <c r="Y21" s="19">
        <v>1.67105993E8</v>
      </c>
      <c r="Z21" s="19">
        <v>1.67105993E8</v>
      </c>
      <c r="AA21" s="19">
        <v>1.67105993E8</v>
      </c>
    </row>
    <row r="22" ht="15.75" customHeight="1">
      <c r="A22" s="13">
        <v>36791.0</v>
      </c>
      <c r="B22" s="14" t="s">
        <v>32</v>
      </c>
      <c r="C22" s="15" t="s">
        <v>65</v>
      </c>
      <c r="D22" s="16" t="s">
        <v>58</v>
      </c>
      <c r="E22" s="16">
        <v>2299.0</v>
      </c>
      <c r="F22" s="16">
        <v>700.0</v>
      </c>
      <c r="G22" s="16">
        <v>7.0</v>
      </c>
      <c r="H22" s="17"/>
      <c r="I22" s="17"/>
      <c r="J22" s="17"/>
      <c r="K22" s="17"/>
      <c r="L22" s="17"/>
      <c r="M22" s="16" t="s">
        <v>60</v>
      </c>
      <c r="N22" s="16">
        <v>21.0</v>
      </c>
      <c r="O22" s="16" t="s">
        <v>36</v>
      </c>
      <c r="P22" s="14" t="s">
        <v>66</v>
      </c>
      <c r="Q22" s="20">
        <v>1.7E8</v>
      </c>
      <c r="R22" s="19">
        <v>0.0</v>
      </c>
      <c r="S22" s="19">
        <v>0.0</v>
      </c>
      <c r="T22" s="19">
        <v>1.7E8</v>
      </c>
      <c r="U22" s="19">
        <v>0.0</v>
      </c>
      <c r="V22" s="19">
        <v>1.66853326E8</v>
      </c>
      <c r="W22" s="19">
        <v>3146674.0</v>
      </c>
      <c r="X22" s="19">
        <v>1.66853326E8</v>
      </c>
      <c r="Y22" s="19">
        <v>5.3253326E7</v>
      </c>
      <c r="Z22" s="19">
        <v>5.3253326E7</v>
      </c>
      <c r="AA22" s="19">
        <v>5.3253326E7</v>
      </c>
    </row>
    <row r="23" ht="15.75" customHeight="1">
      <c r="A23" s="21"/>
      <c r="B23" s="22"/>
      <c r="C23" s="2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2"/>
      <c r="Q23" s="20">
        <v>1.1598546326E10</v>
      </c>
      <c r="R23" s="19">
        <v>2.0E7</v>
      </c>
      <c r="S23" s="19">
        <v>2.0E7</v>
      </c>
      <c r="T23" s="19">
        <v>1.1598546326E10</v>
      </c>
      <c r="U23" s="19">
        <v>0.0</v>
      </c>
      <c r="V23" s="19">
        <v>1.031951176769E10</v>
      </c>
      <c r="W23" s="19">
        <v>1.27903455831E9</v>
      </c>
      <c r="X23" s="19">
        <v>5.85044240057E9</v>
      </c>
      <c r="Y23" s="19">
        <v>2.75007591848E9</v>
      </c>
      <c r="Z23" s="19">
        <v>2.75007591848E9</v>
      </c>
      <c r="AA23" s="19">
        <v>2.75007591848E9</v>
      </c>
    </row>
    <row r="24" ht="15.75" customHeight="1">
      <c r="A24" s="21"/>
      <c r="B24" s="24"/>
      <c r="C24" s="2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22"/>
      <c r="Q24" s="25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hidden="1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ht="33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ht="15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ht="15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ht="15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ht="15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ht="15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ht="15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ht="33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ht="15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ht="15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ht="15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ht="15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ht="15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ht="15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ht="15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ht="15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ht="15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ht="15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ht="15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ht="15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</row>
    <row r="124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</row>
    <row r="1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</row>
    <row r="12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</row>
    <row r="128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</row>
    <row r="129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</row>
    <row r="130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</row>
    <row r="131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</row>
    <row r="132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</row>
    <row r="133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</row>
    <row r="134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</row>
    <row r="135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</row>
    <row r="13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</row>
    <row r="139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</row>
    <row r="140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</row>
    <row r="141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</row>
    <row r="142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</row>
    <row r="143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</row>
    <row r="144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</row>
    <row r="14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</row>
    <row r="14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</row>
    <row r="14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</row>
    <row r="148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</row>
    <row r="152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</row>
    <row r="153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</row>
    <row r="154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</row>
    <row r="155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</row>
    <row r="15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</row>
    <row r="15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</row>
    <row r="158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</row>
    <row r="15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</row>
    <row r="160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</row>
    <row r="161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</row>
    <row r="162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</row>
    <row r="163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</row>
    <row r="164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</row>
    <row r="165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</row>
    <row r="16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</row>
    <row r="16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</row>
    <row r="168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</row>
    <row r="16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</row>
    <row r="170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</row>
    <row r="171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</row>
    <row r="172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</row>
    <row r="173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</row>
    <row r="174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</row>
    <row r="17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</row>
    <row r="178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</row>
    <row r="17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</row>
    <row r="180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</row>
    <row r="181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</row>
    <row r="182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</row>
    <row r="183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</row>
    <row r="184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</row>
    <row r="185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</row>
    <row r="18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</row>
    <row r="18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</row>
    <row r="188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</row>
    <row r="18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</row>
    <row r="190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</row>
    <row r="191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</row>
    <row r="192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</row>
    <row r="193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</row>
    <row r="195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</row>
    <row r="19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</row>
    <row r="19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</row>
    <row r="198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</row>
    <row r="19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</row>
    <row r="200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</row>
    <row r="201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</row>
    <row r="202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</row>
    <row r="203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</row>
    <row r="204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</row>
    <row r="205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</row>
    <row r="20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</row>
    <row r="20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</row>
    <row r="208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</row>
    <row r="20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</row>
    <row r="210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</row>
    <row r="211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</row>
    <row r="212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</row>
    <row r="213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</row>
    <row r="214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</row>
    <row r="215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</row>
    <row r="21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</row>
    <row r="2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</row>
    <row r="218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</row>
    <row r="2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</row>
    <row r="220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</row>
    <row r="221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</row>
    <row r="222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</row>
    <row r="223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</row>
    <row r="224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</row>
    <row r="225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</row>
    <row r="2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</row>
    <row r="22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</row>
    <row r="228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</row>
    <row r="22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</row>
    <row r="230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</row>
    <row r="231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</row>
    <row r="232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</row>
    <row r="233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</row>
    <row r="234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</row>
    <row r="235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</row>
    <row r="23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</row>
    <row r="23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</row>
    <row r="238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</row>
    <row r="239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</row>
    <row r="240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</row>
    <row r="241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</row>
    <row r="242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</row>
    <row r="243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</row>
    <row r="244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</row>
    <row r="245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</row>
    <row r="24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</row>
    <row r="24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</row>
    <row r="248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</row>
    <row r="249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</row>
    <row r="250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</row>
    <row r="251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</row>
    <row r="252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</row>
    <row r="253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</row>
    <row r="254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</row>
    <row r="255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</row>
    <row r="25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</row>
    <row r="25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</row>
    <row r="258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</row>
    <row r="259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</row>
    <row r="260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</row>
    <row r="261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</row>
    <row r="262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</row>
    <row r="263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</row>
    <row r="264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</row>
    <row r="265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</row>
    <row r="26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</row>
    <row r="26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</row>
    <row r="268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</row>
    <row r="26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</row>
    <row r="270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</row>
    <row r="271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</row>
    <row r="272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</row>
    <row r="273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</row>
    <row r="274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</row>
    <row r="275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</row>
    <row r="27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</row>
    <row r="27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</row>
    <row r="278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</row>
    <row r="27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</row>
    <row r="280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</row>
    <row r="281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</row>
    <row r="282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</row>
    <row r="283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</row>
    <row r="284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</row>
    <row r="285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</row>
    <row r="28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</row>
    <row r="28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</row>
    <row r="288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</row>
    <row r="28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</row>
    <row r="290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</row>
    <row r="291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</row>
    <row r="292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</row>
    <row r="293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</row>
    <row r="294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</row>
    <row r="295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</row>
    <row r="29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</row>
    <row r="29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</row>
    <row r="298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</row>
    <row r="29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</row>
    <row r="300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</row>
    <row r="301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</row>
    <row r="302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</row>
    <row r="303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</row>
    <row r="304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</row>
    <row r="305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</row>
    <row r="30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</row>
    <row r="30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</row>
    <row r="308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</row>
    <row r="30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</row>
    <row r="310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</row>
    <row r="311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</row>
    <row r="312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</row>
    <row r="313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</row>
    <row r="314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</row>
    <row r="315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</row>
    <row r="31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</row>
    <row r="3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</row>
    <row r="318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</row>
    <row r="31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</row>
    <row r="320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</row>
    <row r="321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</row>
    <row r="322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</row>
    <row r="323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</row>
    <row r="324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</row>
    <row r="325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</row>
    <row r="3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</row>
    <row r="32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</row>
    <row r="328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</row>
    <row r="32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</row>
    <row r="330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</row>
    <row r="331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</row>
    <row r="332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</row>
    <row r="333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</row>
    <row r="334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</row>
    <row r="335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</row>
    <row r="33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</row>
    <row r="33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</row>
    <row r="338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</row>
    <row r="3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</row>
    <row r="340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</row>
    <row r="341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</row>
    <row r="342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</row>
    <row r="343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</row>
    <row r="344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</row>
    <row r="345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</row>
    <row r="34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</row>
    <row r="34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</row>
    <row r="348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</row>
    <row r="34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</row>
    <row r="350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</row>
    <row r="351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</row>
    <row r="352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</row>
    <row r="353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</row>
    <row r="354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</row>
    <row r="355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</row>
    <row r="35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</row>
    <row r="35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</row>
    <row r="358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</row>
    <row r="35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</row>
    <row r="360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</row>
    <row r="361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</row>
    <row r="362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</row>
    <row r="363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</row>
    <row r="364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</row>
    <row r="365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</row>
    <row r="36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</row>
    <row r="36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</row>
    <row r="368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</row>
    <row r="36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</row>
    <row r="370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</row>
    <row r="371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</row>
    <row r="372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</row>
    <row r="373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</row>
    <row r="374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</row>
    <row r="375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</row>
    <row r="37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</row>
    <row r="37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</row>
    <row r="378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</row>
    <row r="37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</row>
    <row r="380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</row>
    <row r="381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</row>
    <row r="382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</row>
    <row r="383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</row>
    <row r="384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</row>
    <row r="385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</row>
    <row r="38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</row>
    <row r="38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</row>
    <row r="388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</row>
    <row r="38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</row>
    <row r="390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</row>
    <row r="391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</row>
    <row r="392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</row>
    <row r="393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</row>
    <row r="394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</row>
    <row r="395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</row>
    <row r="39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</row>
    <row r="39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</row>
    <row r="398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</row>
    <row r="39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</row>
    <row r="400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</row>
    <row r="401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</row>
    <row r="402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</row>
    <row r="403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</row>
    <row r="404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</row>
    <row r="405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</row>
    <row r="40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</row>
    <row r="40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</row>
    <row r="408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</row>
    <row r="40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</row>
    <row r="410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</row>
    <row r="411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</row>
    <row r="412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</row>
    <row r="413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</row>
    <row r="414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</row>
    <row r="415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</row>
    <row r="41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</row>
    <row r="4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</row>
    <row r="418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</row>
    <row r="41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</row>
    <row r="420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</row>
    <row r="421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</row>
    <row r="422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</row>
    <row r="423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</row>
    <row r="424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</row>
    <row r="425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</row>
    <row r="4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</row>
    <row r="42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</row>
    <row r="428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</row>
    <row r="42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</row>
    <row r="430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</row>
    <row r="431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</row>
    <row r="432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</row>
    <row r="433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</row>
    <row r="434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</row>
    <row r="435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</row>
    <row r="43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</row>
    <row r="43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</row>
    <row r="438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</row>
    <row r="4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</row>
    <row r="440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</row>
    <row r="441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</row>
    <row r="442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</row>
    <row r="443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</row>
    <row r="444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</row>
    <row r="445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</row>
    <row r="44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</row>
    <row r="44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</row>
    <row r="448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</row>
    <row r="44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</row>
    <row r="450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</row>
    <row r="451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</row>
    <row r="452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</row>
    <row r="453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</row>
    <row r="454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</row>
    <row r="455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</row>
    <row r="45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</row>
    <row r="45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</row>
    <row r="458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</row>
    <row r="45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</row>
    <row r="460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</row>
    <row r="461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</row>
    <row r="462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</row>
    <row r="463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</row>
    <row r="464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</row>
    <row r="465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</row>
    <row r="46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</row>
    <row r="46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</row>
    <row r="468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</row>
    <row r="46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</row>
    <row r="470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</row>
    <row r="471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</row>
    <row r="472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</row>
    <row r="473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</row>
    <row r="474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</row>
    <row r="475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</row>
    <row r="47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</row>
    <row r="47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</row>
    <row r="478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</row>
    <row r="47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</row>
    <row r="480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</row>
    <row r="481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</row>
    <row r="482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</row>
    <row r="483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</row>
    <row r="484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</row>
    <row r="485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</row>
    <row r="48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</row>
    <row r="48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</row>
    <row r="488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</row>
    <row r="48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</row>
    <row r="490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</row>
    <row r="491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</row>
    <row r="492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</row>
    <row r="493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</row>
    <row r="494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</row>
    <row r="495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</row>
    <row r="49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</row>
    <row r="49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</row>
    <row r="498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</row>
    <row r="49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</row>
    <row r="500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</row>
    <row r="501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</row>
    <row r="502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</row>
    <row r="503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</row>
    <row r="504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</row>
    <row r="505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</row>
    <row r="50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</row>
    <row r="50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</row>
    <row r="508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</row>
    <row r="50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</row>
    <row r="510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</row>
    <row r="511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</row>
    <row r="512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</row>
    <row r="513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</row>
    <row r="514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</row>
    <row r="515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</row>
    <row r="51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</row>
    <row r="5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</row>
    <row r="518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</row>
    <row r="51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</row>
    <row r="520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</row>
    <row r="521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</row>
    <row r="522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</row>
    <row r="523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</row>
    <row r="524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</row>
    <row r="525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</row>
    <row r="5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</row>
    <row r="52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</row>
    <row r="528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</row>
    <row r="52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</row>
    <row r="530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</row>
    <row r="531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</row>
    <row r="532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</row>
    <row r="533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</row>
    <row r="534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</row>
    <row r="535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</row>
    <row r="53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</row>
    <row r="53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</row>
    <row r="538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</row>
    <row r="5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</row>
    <row r="540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</row>
    <row r="541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</row>
    <row r="542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</row>
    <row r="543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</row>
    <row r="544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</row>
    <row r="545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</row>
    <row r="54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</row>
    <row r="54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</row>
    <row r="548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</row>
    <row r="54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</row>
    <row r="550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</row>
    <row r="551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</row>
    <row r="552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</row>
    <row r="553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</row>
    <row r="554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</row>
    <row r="555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</row>
    <row r="55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</row>
    <row r="55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</row>
    <row r="558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</row>
    <row r="55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</row>
    <row r="560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</row>
    <row r="561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</row>
    <row r="562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</row>
    <row r="563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</row>
    <row r="564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</row>
    <row r="565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</row>
    <row r="56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</row>
    <row r="56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</row>
    <row r="568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</row>
    <row r="56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</row>
    <row r="570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</row>
    <row r="571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</row>
    <row r="572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</row>
    <row r="573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</row>
    <row r="574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</row>
    <row r="575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</row>
    <row r="57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</row>
    <row r="57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</row>
    <row r="578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</row>
    <row r="57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</row>
    <row r="580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</row>
    <row r="581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</row>
    <row r="582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</row>
    <row r="583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</row>
    <row r="584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</row>
    <row r="585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</row>
    <row r="58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</row>
    <row r="58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</row>
    <row r="588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</row>
    <row r="58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</row>
    <row r="590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</row>
    <row r="591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</row>
    <row r="592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</row>
    <row r="593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</row>
    <row r="594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</row>
    <row r="595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</row>
    <row r="59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</row>
    <row r="59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</row>
    <row r="598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</row>
    <row r="59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</row>
    <row r="600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</row>
    <row r="601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</row>
    <row r="602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</row>
    <row r="603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</row>
    <row r="604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</row>
    <row r="605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</row>
    <row r="60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</row>
    <row r="60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</row>
    <row r="608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</row>
    <row r="60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</row>
    <row r="610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</row>
    <row r="611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</row>
    <row r="612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</row>
    <row r="613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</row>
    <row r="614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</row>
    <row r="615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</row>
    <row r="61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</row>
    <row r="6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</row>
    <row r="618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</row>
    <row r="61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</row>
    <row r="620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</row>
    <row r="621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</row>
    <row r="622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</row>
    <row r="623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</row>
    <row r="624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</row>
    <row r="625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</row>
    <row r="6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</row>
    <row r="62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</row>
    <row r="628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</row>
    <row r="62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</row>
    <row r="630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</row>
    <row r="631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</row>
    <row r="632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</row>
    <row r="633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</row>
    <row r="634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</row>
    <row r="635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</row>
    <row r="63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</row>
    <row r="63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</row>
    <row r="638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</row>
    <row r="6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</row>
    <row r="640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</row>
    <row r="641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</row>
    <row r="642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</row>
    <row r="643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</row>
    <row r="644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</row>
    <row r="645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</row>
    <row r="64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</row>
    <row r="64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</row>
    <row r="648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</row>
    <row r="64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</row>
    <row r="650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</row>
    <row r="651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</row>
    <row r="983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</row>
    <row r="984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</row>
    <row r="985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</row>
    <row r="98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</row>
    <row r="987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</row>
    <row r="988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</row>
    <row r="98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</row>
    <row r="990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</row>
    <row r="991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</row>
    <row r="992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</row>
    <row r="993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</row>
    <row r="994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</row>
    <row r="995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</row>
    <row r="99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</row>
    <row r="997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</row>
    <row r="998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</row>
    <row r="999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</row>
    <row r="1000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</row>
  </sheetData>
  <autoFilter ref="$A$4:$AA$24"/>
  <printOptions/>
  <pageMargins bottom="0.78740157480315" footer="0.0" header="0.0" left="0.78740157480315" right="0.78740157480315" top="0.7874015748031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38"/>
    <col customWidth="1" min="2" max="2" width="18.88"/>
    <col customWidth="1" min="3" max="3" width="24.13"/>
    <col customWidth="1" min="4" max="6" width="16.0"/>
    <col customWidth="1" min="7" max="7" width="9.88"/>
    <col customWidth="1" min="8" max="8" width="16.0"/>
    <col customWidth="1" min="9" max="9" width="8.75"/>
    <col customWidth="1" min="10" max="26" width="9.38"/>
  </cols>
  <sheetData>
    <row r="1">
      <c r="A1" s="27"/>
      <c r="B1" s="28" t="s">
        <v>67</v>
      </c>
      <c r="C1" s="28" t="s">
        <v>67</v>
      </c>
      <c r="D1" s="28" t="s">
        <v>67</v>
      </c>
      <c r="E1" s="28" t="s">
        <v>67</v>
      </c>
      <c r="F1" s="28"/>
      <c r="G1" s="28"/>
      <c r="H1" s="28" t="s">
        <v>67</v>
      </c>
      <c r="I1" s="2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27"/>
      <c r="B2" s="28" t="s">
        <v>67</v>
      </c>
      <c r="C2" s="28" t="s">
        <v>67</v>
      </c>
      <c r="D2" s="28" t="s">
        <v>67</v>
      </c>
      <c r="E2" s="28" t="s">
        <v>67</v>
      </c>
      <c r="F2" s="28"/>
      <c r="G2" s="28"/>
      <c r="H2" s="28" t="s">
        <v>67</v>
      </c>
      <c r="I2" s="28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27"/>
      <c r="B3" s="28" t="s">
        <v>67</v>
      </c>
      <c r="C3" s="28" t="s">
        <v>67</v>
      </c>
      <c r="D3" s="28" t="s">
        <v>67</v>
      </c>
      <c r="E3" s="28" t="s">
        <v>67</v>
      </c>
      <c r="F3" s="28"/>
      <c r="G3" s="28"/>
      <c r="H3" s="28" t="s">
        <v>67</v>
      </c>
      <c r="I3" s="28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>
      <c r="A4" s="27"/>
      <c r="B4" s="28"/>
      <c r="C4" s="28"/>
      <c r="D4" s="28"/>
      <c r="E4" s="28"/>
      <c r="F4" s="28"/>
      <c r="G4" s="28"/>
      <c r="H4" s="28"/>
      <c r="I4" s="28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27"/>
      <c r="B5" s="28"/>
      <c r="C5" s="28"/>
      <c r="D5" s="28"/>
      <c r="E5" s="28"/>
      <c r="F5" s="28"/>
      <c r="G5" s="28"/>
      <c r="H5" s="28"/>
      <c r="I5" s="28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27"/>
      <c r="B6" s="29" t="s">
        <v>68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0" customHeight="1">
      <c r="A7" s="27"/>
      <c r="B7" s="30" t="s">
        <v>69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>
      <c r="A8" s="27"/>
      <c r="B8" s="28"/>
      <c r="C8" s="28"/>
      <c r="D8" s="28"/>
      <c r="E8" s="28"/>
      <c r="F8" s="28"/>
      <c r="G8" s="28"/>
      <c r="H8" s="28"/>
      <c r="I8" s="2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/>
      <c r="B9" s="31" t="s">
        <v>70</v>
      </c>
      <c r="C9" s="31" t="s">
        <v>20</v>
      </c>
      <c r="D9" s="31" t="s">
        <v>24</v>
      </c>
      <c r="E9" s="31" t="s">
        <v>28</v>
      </c>
      <c r="F9" s="31" t="s">
        <v>71</v>
      </c>
      <c r="G9" s="31" t="s">
        <v>72</v>
      </c>
      <c r="H9" s="31" t="s">
        <v>29</v>
      </c>
      <c r="I9" s="31" t="s">
        <v>73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5.0" customHeight="1">
      <c r="A10" s="27"/>
      <c r="B10" s="32" t="s">
        <v>33</v>
      </c>
      <c r="C10" s="33" t="s">
        <v>37</v>
      </c>
      <c r="D10" s="34">
        <f>+'Ejecución SIIF'!T5</f>
        <v>3040258377</v>
      </c>
      <c r="E10" s="34">
        <f>+'Ejecución SIIF'!X5</f>
        <v>1136813474</v>
      </c>
      <c r="F10" s="34">
        <f t="shared" ref="F10:F24" si="1">+D10-E10</f>
        <v>1903444903</v>
      </c>
      <c r="G10" s="35">
        <f t="shared" ref="G10:G24" si="2">+E10/D10</f>
        <v>0.3739200203</v>
      </c>
      <c r="H10" s="34">
        <f>+'Ejecución SIIF'!Y5</f>
        <v>1136813474</v>
      </c>
      <c r="I10" s="36">
        <f t="shared" ref="I10:I24" si="3">+H10/D10</f>
        <v>0.3739200203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37" t="s">
        <v>38</v>
      </c>
      <c r="C11" s="38" t="s">
        <v>39</v>
      </c>
      <c r="D11" s="34">
        <f>+'Ejecución SIIF'!T6</f>
        <v>1084938552</v>
      </c>
      <c r="E11" s="34">
        <f>+'Ejecución SIIF'!X6</f>
        <v>422388106</v>
      </c>
      <c r="F11" s="34">
        <f t="shared" si="1"/>
        <v>662550446</v>
      </c>
      <c r="G11" s="39">
        <f t="shared" si="2"/>
        <v>0.3893198423</v>
      </c>
      <c r="H11" s="34">
        <f>+'Ejecución SIIF'!Y6</f>
        <v>422388106</v>
      </c>
      <c r="I11" s="40">
        <f t="shared" si="3"/>
        <v>0.3893198423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41" t="s">
        <v>40</v>
      </c>
      <c r="C12" s="42" t="s">
        <v>41</v>
      </c>
      <c r="D12" s="34">
        <f>+'Ejecución SIIF'!T7</f>
        <v>459435645</v>
      </c>
      <c r="E12" s="34">
        <f>+'Ejecución SIIF'!X7</f>
        <v>140647487</v>
      </c>
      <c r="F12" s="34">
        <f t="shared" si="1"/>
        <v>318788158</v>
      </c>
      <c r="G12" s="43">
        <f t="shared" si="2"/>
        <v>0.306130986</v>
      </c>
      <c r="H12" s="34">
        <f>+'Ejecución SIIF'!Y7</f>
        <v>140647487</v>
      </c>
      <c r="I12" s="44">
        <f t="shared" si="3"/>
        <v>0.306130986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27"/>
      <c r="B13" s="45" t="s">
        <v>74</v>
      </c>
      <c r="C13" s="46"/>
      <c r="D13" s="47">
        <f t="shared" ref="D13:E13" si="4">SUM(D10:D12)</f>
        <v>4584632574</v>
      </c>
      <c r="E13" s="47">
        <f t="shared" si="4"/>
        <v>1699849067</v>
      </c>
      <c r="F13" s="47">
        <f t="shared" si="1"/>
        <v>2884783507</v>
      </c>
      <c r="G13" s="48">
        <f t="shared" si="2"/>
        <v>0.3707710573</v>
      </c>
      <c r="H13" s="47">
        <f>SUM(H10:H12)</f>
        <v>1699849067</v>
      </c>
      <c r="I13" s="49">
        <f t="shared" si="3"/>
        <v>0.3707710573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22.5" customHeight="1">
      <c r="A14" s="27"/>
      <c r="B14" s="32" t="s">
        <v>42</v>
      </c>
      <c r="C14" s="33" t="s">
        <v>43</v>
      </c>
      <c r="D14" s="34">
        <f>+'Ejecución SIIF'!T8</f>
        <v>9270000</v>
      </c>
      <c r="E14" s="34">
        <f>+'Ejecución SIIF'!X8</f>
        <v>0</v>
      </c>
      <c r="F14" s="34">
        <f t="shared" si="1"/>
        <v>9270000</v>
      </c>
      <c r="G14" s="35">
        <f t="shared" si="2"/>
        <v>0</v>
      </c>
      <c r="H14" s="34">
        <f>+'Ejecución SIIF'!Y8</f>
        <v>0</v>
      </c>
      <c r="I14" s="36">
        <f t="shared" si="3"/>
        <v>0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63.75" customHeight="1">
      <c r="A15" s="27"/>
      <c r="B15" s="41" t="s">
        <v>44</v>
      </c>
      <c r="C15" s="42" t="s">
        <v>45</v>
      </c>
      <c r="D15" s="50">
        <f>+'Ejecución SIIF'!T9</f>
        <v>657140000</v>
      </c>
      <c r="E15" s="50">
        <f>+'Ejecución SIIF'!X9</f>
        <v>210298666.8</v>
      </c>
      <c r="F15" s="34">
        <f t="shared" si="1"/>
        <v>446841333.2</v>
      </c>
      <c r="G15" s="43">
        <f t="shared" si="2"/>
        <v>0.3200211018</v>
      </c>
      <c r="H15" s="50">
        <f>+'Ejecución SIIF'!Y9</f>
        <v>82477497.48</v>
      </c>
      <c r="I15" s="44">
        <f t="shared" si="3"/>
        <v>0.125509781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27"/>
      <c r="B16" s="45" t="s">
        <v>75</v>
      </c>
      <c r="C16" s="46"/>
      <c r="D16" s="47">
        <f t="shared" ref="D16:E16" si="5">SUM(D14:D15)</f>
        <v>666410000</v>
      </c>
      <c r="E16" s="47">
        <f t="shared" si="5"/>
        <v>210298666.8</v>
      </c>
      <c r="F16" s="47">
        <f t="shared" si="1"/>
        <v>456111333.2</v>
      </c>
      <c r="G16" s="48">
        <f t="shared" si="2"/>
        <v>0.3155694945</v>
      </c>
      <c r="H16" s="47">
        <f>SUM(H14:H15)</f>
        <v>82477497.48</v>
      </c>
      <c r="I16" s="49">
        <f t="shared" si="3"/>
        <v>0.1237638953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>
      <c r="A17" s="27"/>
      <c r="B17" s="32" t="s">
        <v>46</v>
      </c>
      <c r="C17" s="33" t="s">
        <v>47</v>
      </c>
      <c r="D17" s="34">
        <f>+'Ejecución SIIF'!T10</f>
        <v>1000000</v>
      </c>
      <c r="E17" s="34">
        <f>+'Ejecución SIIF'!X10</f>
        <v>0</v>
      </c>
      <c r="F17" s="34">
        <f t="shared" si="1"/>
        <v>1000000</v>
      </c>
      <c r="G17" s="35">
        <f t="shared" si="2"/>
        <v>0</v>
      </c>
      <c r="H17" s="34">
        <f>+'Ejecución SIIF'!Y10</f>
        <v>0</v>
      </c>
      <c r="I17" s="36">
        <f t="shared" si="3"/>
        <v>0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37" t="s">
        <v>48</v>
      </c>
      <c r="C18" s="38" t="s">
        <v>49</v>
      </c>
      <c r="D18" s="51">
        <f>+'Ejecución SIIF'!T11</f>
        <v>31000000</v>
      </c>
      <c r="E18" s="51">
        <f>+'Ejecución SIIF'!X11</f>
        <v>21154364</v>
      </c>
      <c r="F18" s="51">
        <f t="shared" si="1"/>
        <v>9845636</v>
      </c>
      <c r="G18" s="39">
        <f t="shared" si="2"/>
        <v>0.6823988387</v>
      </c>
      <c r="H18" s="51">
        <f>+'Ejecución SIIF'!Y11</f>
        <v>7774112</v>
      </c>
      <c r="I18" s="40">
        <f t="shared" si="3"/>
        <v>0.2507778065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41" t="s">
        <v>50</v>
      </c>
      <c r="C19" s="42" t="s">
        <v>51</v>
      </c>
      <c r="D19" s="50">
        <f>+'Ejecución SIIF'!T12</f>
        <v>1000000</v>
      </c>
      <c r="E19" s="50">
        <f>+'Ejecución SIIF'!X12</f>
        <v>0</v>
      </c>
      <c r="F19" s="50">
        <f t="shared" si="1"/>
        <v>1000000</v>
      </c>
      <c r="G19" s="43">
        <f t="shared" si="2"/>
        <v>0</v>
      </c>
      <c r="H19" s="50">
        <f>+'Ejecución SIIF'!Y12</f>
        <v>0</v>
      </c>
      <c r="I19" s="44">
        <f t="shared" si="3"/>
        <v>0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27"/>
      <c r="B20" s="45" t="s">
        <v>76</v>
      </c>
      <c r="C20" s="46"/>
      <c r="D20" s="47">
        <f t="shared" ref="D20:E20" si="6">SUM(D17:D19)</f>
        <v>33000000</v>
      </c>
      <c r="E20" s="47">
        <f t="shared" si="6"/>
        <v>21154364</v>
      </c>
      <c r="F20" s="47">
        <f t="shared" si="1"/>
        <v>11845636</v>
      </c>
      <c r="G20" s="48">
        <f t="shared" si="2"/>
        <v>0.6410413333</v>
      </c>
      <c r="H20" s="47">
        <f>SUM(H17:H19)</f>
        <v>7774112</v>
      </c>
      <c r="I20" s="49">
        <f t="shared" si="3"/>
        <v>0.2355791515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24.0" customHeight="1">
      <c r="A21" s="27"/>
      <c r="B21" s="32" t="s">
        <v>52</v>
      </c>
      <c r="C21" s="33" t="s">
        <v>53</v>
      </c>
      <c r="D21" s="34">
        <f>+'Ejecución SIIF'!T13</f>
        <v>30100000</v>
      </c>
      <c r="E21" s="34">
        <f>+'Ejecución SIIF'!X13</f>
        <v>27456400</v>
      </c>
      <c r="F21" s="34">
        <f t="shared" si="1"/>
        <v>2643600</v>
      </c>
      <c r="G21" s="35">
        <f t="shared" si="2"/>
        <v>0.9121727575</v>
      </c>
      <c r="H21" s="34">
        <f>+'Ejecución SIIF'!Z13</f>
        <v>27456400</v>
      </c>
      <c r="I21" s="36">
        <f t="shared" si="3"/>
        <v>0.9121727575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27"/>
      <c r="B22" s="41" t="s">
        <v>54</v>
      </c>
      <c r="C22" s="42" t="s">
        <v>56</v>
      </c>
      <c r="D22" s="50">
        <f>+'Ejecución SIIF'!T14</f>
        <v>15141121</v>
      </c>
      <c r="E22" s="50">
        <f>+'Ejecución SIIF'!X14</f>
        <v>0</v>
      </c>
      <c r="F22" s="50">
        <f t="shared" si="1"/>
        <v>15141121</v>
      </c>
      <c r="G22" s="43">
        <f t="shared" si="2"/>
        <v>0</v>
      </c>
      <c r="H22" s="50">
        <f>+'Ejecución SIIF'!Y14</f>
        <v>0</v>
      </c>
      <c r="I22" s="44">
        <f t="shared" si="3"/>
        <v>0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27.0" customHeight="1">
      <c r="A23" s="27"/>
      <c r="B23" s="52" t="s">
        <v>77</v>
      </c>
      <c r="C23" s="53"/>
      <c r="D23" s="54">
        <f t="shared" ref="D23:E23" si="7">SUM(D21:D22)</f>
        <v>45241121</v>
      </c>
      <c r="E23" s="54">
        <f t="shared" si="7"/>
        <v>27456400</v>
      </c>
      <c r="F23" s="54">
        <f t="shared" si="1"/>
        <v>17784721</v>
      </c>
      <c r="G23" s="55">
        <f t="shared" si="2"/>
        <v>0.6068903553</v>
      </c>
      <c r="H23" s="54">
        <f>SUM(H21:H22)</f>
        <v>27456400</v>
      </c>
      <c r="I23" s="56">
        <f t="shared" si="3"/>
        <v>0.6068903553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7"/>
      <c r="B24" s="57" t="s">
        <v>78</v>
      </c>
      <c r="C24" s="58"/>
      <c r="D24" s="59">
        <f t="shared" ref="D24:E24" si="8">+D13+D16+D20+D23</f>
        <v>5329283695</v>
      </c>
      <c r="E24" s="59">
        <f t="shared" si="8"/>
        <v>1958758498</v>
      </c>
      <c r="F24" s="59">
        <f t="shared" si="1"/>
        <v>3370525197</v>
      </c>
      <c r="G24" s="60">
        <f t="shared" si="2"/>
        <v>0.3675462989</v>
      </c>
      <c r="H24" s="59">
        <f>+H13+H16+H20+H23</f>
        <v>1817557076</v>
      </c>
      <c r="I24" s="60">
        <f t="shared" si="3"/>
        <v>0.3410509143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27"/>
      <c r="B25" s="61" t="s">
        <v>79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27"/>
      <c r="B26" s="61" t="s">
        <v>80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7">
    <mergeCell ref="B6:I6"/>
    <mergeCell ref="B7:I7"/>
    <mergeCell ref="B13:C13"/>
    <mergeCell ref="B16:C16"/>
    <mergeCell ref="B20:C20"/>
    <mergeCell ref="B23:C23"/>
    <mergeCell ref="B24:C24"/>
  </mergeCells>
  <printOptions/>
  <pageMargins bottom="0.78740157480315" footer="0.0" header="0.0" left="0.78740157480315" right="0.78740157480315" top="0.78740157480315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88"/>
    <col customWidth="1" min="2" max="2" width="10.0"/>
    <col customWidth="1" min="3" max="3" width="7.0"/>
    <col customWidth="1" min="4" max="4" width="44.0"/>
    <col customWidth="1" min="5" max="5" width="16.0"/>
    <col customWidth="1" min="6" max="6" width="13.38"/>
    <col customWidth="1" min="7" max="9" width="16.0"/>
    <col customWidth="1" min="10" max="10" width="7.88"/>
    <col customWidth="1" min="11" max="11" width="16.0"/>
    <col customWidth="1" min="12" max="12" width="13.63"/>
    <col customWidth="1" min="13" max="14" width="12.38"/>
    <col customWidth="1" min="15" max="26" width="9.38"/>
  </cols>
  <sheetData>
    <row r="1">
      <c r="A1" s="27"/>
      <c r="B1" s="28" t="s">
        <v>67</v>
      </c>
      <c r="C1" s="28" t="s">
        <v>67</v>
      </c>
      <c r="D1" s="28" t="s">
        <v>67</v>
      </c>
      <c r="E1" s="28" t="s">
        <v>67</v>
      </c>
      <c r="F1" s="28"/>
      <c r="G1" s="28" t="s">
        <v>67</v>
      </c>
      <c r="H1" s="28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>
      <c r="A2" s="27"/>
      <c r="B2" s="28" t="s">
        <v>67</v>
      </c>
      <c r="C2" s="28" t="s">
        <v>67</v>
      </c>
      <c r="D2" s="28" t="s">
        <v>67</v>
      </c>
      <c r="E2" s="28" t="s">
        <v>67</v>
      </c>
      <c r="F2" s="28"/>
      <c r="G2" s="28" t="s">
        <v>67</v>
      </c>
      <c r="H2" s="2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>
      <c r="A3" s="27"/>
      <c r="B3" s="28" t="s">
        <v>67</v>
      </c>
      <c r="C3" s="28" t="s">
        <v>67</v>
      </c>
      <c r="D3" s="28" t="s">
        <v>67</v>
      </c>
      <c r="E3" s="28" t="s">
        <v>67</v>
      </c>
      <c r="F3" s="28"/>
      <c r="G3" s="28" t="s">
        <v>67</v>
      </c>
      <c r="H3" s="2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>
      <c r="A4" s="27"/>
      <c r="B4" s="28"/>
      <c r="C4" s="28"/>
      <c r="D4" s="28"/>
      <c r="E4" s="28"/>
      <c r="F4" s="28"/>
      <c r="G4" s="28"/>
      <c r="H4" s="2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>
      <c r="A5" s="27"/>
      <c r="B5" s="28"/>
      <c r="C5" s="28"/>
      <c r="D5" s="28"/>
      <c r="E5" s="28"/>
      <c r="F5" s="28"/>
      <c r="G5" s="28"/>
      <c r="H5" s="2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27"/>
      <c r="B6" s="30" t="str">
        <f>+FUNCIONAMIENTO!B6</f>
        <v>EJECUCIÓN PRESUPUESTAL A 31 DE MAYO DE 2020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8.75" customHeight="1">
      <c r="A7" s="27"/>
      <c r="B7" s="30" t="s">
        <v>81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>
      <c r="A8" s="27"/>
      <c r="B8" s="28" t="s">
        <v>67</v>
      </c>
      <c r="C8" s="28" t="s">
        <v>67</v>
      </c>
      <c r="D8" s="28" t="s">
        <v>67</v>
      </c>
      <c r="E8" s="28" t="s">
        <v>67</v>
      </c>
      <c r="F8" s="28" t="s">
        <v>67</v>
      </c>
      <c r="G8" s="28"/>
      <c r="H8" s="28" t="s">
        <v>67</v>
      </c>
      <c r="I8" s="28"/>
      <c r="J8" s="28"/>
      <c r="K8" s="28" t="s">
        <v>67</v>
      </c>
      <c r="L8" s="28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>
      <c r="A9" s="27"/>
      <c r="B9" s="31" t="s">
        <v>7</v>
      </c>
      <c r="C9" s="31" t="s">
        <v>18</v>
      </c>
      <c r="D9" s="31" t="s">
        <v>20</v>
      </c>
      <c r="E9" s="31" t="s">
        <v>21</v>
      </c>
      <c r="F9" s="31" t="s">
        <v>25</v>
      </c>
      <c r="G9" s="31" t="s">
        <v>82</v>
      </c>
      <c r="H9" s="31" t="s">
        <v>28</v>
      </c>
      <c r="I9" s="31" t="s">
        <v>71</v>
      </c>
      <c r="J9" s="31" t="s">
        <v>83</v>
      </c>
      <c r="K9" s="31" t="s">
        <v>29</v>
      </c>
      <c r="L9" s="31" t="s">
        <v>84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>
      <c r="A10" s="27"/>
      <c r="B10" s="32" t="s">
        <v>57</v>
      </c>
      <c r="C10" s="62" t="s">
        <v>85</v>
      </c>
      <c r="D10" s="33" t="s">
        <v>86</v>
      </c>
      <c r="E10" s="34">
        <f>+'Ejecución SIIF'!T15</f>
        <v>1029864061</v>
      </c>
      <c r="F10" s="34">
        <v>0.0</v>
      </c>
      <c r="G10" s="34">
        <f t="shared" ref="G10:G12" si="1">+E10-F10</f>
        <v>1029864061</v>
      </c>
      <c r="H10" s="34">
        <f>+'Ejecución SIIF'!X15</f>
        <v>848104693.2</v>
      </c>
      <c r="I10" s="34">
        <f t="shared" ref="I10:I21" si="2">+G10-H10</f>
        <v>181759367.8</v>
      </c>
      <c r="J10" s="35">
        <f t="shared" ref="J10:J21" si="3">+H10/G10</f>
        <v>0.8235113015</v>
      </c>
      <c r="K10" s="34">
        <f>+'Ejecución SIIF'!Y15</f>
        <v>260853341</v>
      </c>
      <c r="L10" s="36">
        <f t="shared" ref="L10:L21" si="4">+K10/G10</f>
        <v>0.2532890999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>
      <c r="A11" s="27"/>
      <c r="B11" s="37" t="s">
        <v>57</v>
      </c>
      <c r="C11" s="63" t="s">
        <v>87</v>
      </c>
      <c r="D11" s="33" t="s">
        <v>86</v>
      </c>
      <c r="E11" s="34">
        <f>+'Ejecución SIIF'!T16</f>
        <v>516433548</v>
      </c>
      <c r="F11" s="51">
        <v>0.0</v>
      </c>
      <c r="G11" s="34">
        <f t="shared" si="1"/>
        <v>516433548</v>
      </c>
      <c r="H11" s="34">
        <f>+'Ejecución SIIF'!X16</f>
        <v>102476981</v>
      </c>
      <c r="I11" s="34">
        <f t="shared" si="2"/>
        <v>413956567</v>
      </c>
      <c r="J11" s="39">
        <f t="shared" si="3"/>
        <v>0.1984320759</v>
      </c>
      <c r="K11" s="34">
        <f>+'Ejecución SIIF'!Y16</f>
        <v>0</v>
      </c>
      <c r="L11" s="40">
        <f t="shared" si="4"/>
        <v>0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>
      <c r="A12" s="27"/>
      <c r="B12" s="37" t="s">
        <v>57</v>
      </c>
      <c r="C12" s="63">
        <v>21.0</v>
      </c>
      <c r="D12" s="33" t="s">
        <v>86</v>
      </c>
      <c r="E12" s="34">
        <f>+'Ejecución SIIF'!T17</f>
        <v>125213459</v>
      </c>
      <c r="F12" s="51">
        <v>0.0</v>
      </c>
      <c r="G12" s="34">
        <f t="shared" si="1"/>
        <v>125213459</v>
      </c>
      <c r="H12" s="34">
        <f>+'Ejecución SIIF'!X17</f>
        <v>117904375.8</v>
      </c>
      <c r="I12" s="34">
        <f t="shared" si="2"/>
        <v>7309083.2</v>
      </c>
      <c r="J12" s="39">
        <f t="shared" si="3"/>
        <v>0.9416270163</v>
      </c>
      <c r="K12" s="34">
        <f>+'Ejecución SIIF'!Y17</f>
        <v>17585488</v>
      </c>
      <c r="L12" s="40">
        <f t="shared" si="4"/>
        <v>0.1404440716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>
      <c r="A13" s="64"/>
      <c r="B13" s="65" t="s">
        <v>88</v>
      </c>
      <c r="C13" s="66"/>
      <c r="D13" s="46"/>
      <c r="E13" s="67">
        <f t="shared" ref="E13:H13" si="5">SUM(E10:E12)</f>
        <v>1671511068</v>
      </c>
      <c r="F13" s="67">
        <f t="shared" si="5"/>
        <v>0</v>
      </c>
      <c r="G13" s="67">
        <f t="shared" si="5"/>
        <v>1671511068</v>
      </c>
      <c r="H13" s="67">
        <f t="shared" si="5"/>
        <v>1068486050</v>
      </c>
      <c r="I13" s="67">
        <f t="shared" si="2"/>
        <v>603025018</v>
      </c>
      <c r="J13" s="68">
        <f t="shared" si="3"/>
        <v>0.6392336075</v>
      </c>
      <c r="K13" s="67">
        <f>SUM(K10:K12)</f>
        <v>278438829</v>
      </c>
      <c r="L13" s="69">
        <f t="shared" si="4"/>
        <v>0.1665791118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>
      <c r="A14" s="27"/>
      <c r="B14" s="32" t="s">
        <v>61</v>
      </c>
      <c r="C14" s="62" t="s">
        <v>85</v>
      </c>
      <c r="D14" s="33" t="s">
        <v>89</v>
      </c>
      <c r="E14" s="34">
        <f>+'Ejecución SIIF'!Q18</f>
        <v>2234619188</v>
      </c>
      <c r="F14" s="34">
        <f>+'Ejecución SIIF'!U18</f>
        <v>0</v>
      </c>
      <c r="G14" s="34">
        <f t="shared" ref="G14:G15" si="6">+E14-F14</f>
        <v>2234619188</v>
      </c>
      <c r="H14" s="34">
        <f>+'Ejecución SIIF'!X18</f>
        <v>1685411890</v>
      </c>
      <c r="I14" s="34">
        <f t="shared" si="2"/>
        <v>549207298</v>
      </c>
      <c r="J14" s="35">
        <f t="shared" si="3"/>
        <v>0.7542277893</v>
      </c>
      <c r="K14" s="34">
        <f>+'Ejecución SIIF'!Y18</f>
        <v>388586209</v>
      </c>
      <c r="L14" s="36">
        <f t="shared" si="4"/>
        <v>0.1738937046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>
      <c r="A15" s="27"/>
      <c r="B15" s="41" t="s">
        <v>61</v>
      </c>
      <c r="C15" s="70" t="s">
        <v>87</v>
      </c>
      <c r="D15" s="33" t="s">
        <v>89</v>
      </c>
      <c r="E15" s="34">
        <f>+'Ejecución SIIF'!Q19</f>
        <v>483770848</v>
      </c>
      <c r="F15" s="34">
        <f>+'Ejecución SIIF'!U19</f>
        <v>0</v>
      </c>
      <c r="G15" s="34">
        <f t="shared" si="6"/>
        <v>483770848</v>
      </c>
      <c r="H15" s="34">
        <f>+'Ejecución SIIF'!X19</f>
        <v>0</v>
      </c>
      <c r="I15" s="50">
        <f t="shared" si="2"/>
        <v>483770848</v>
      </c>
      <c r="J15" s="43">
        <f t="shared" si="3"/>
        <v>0</v>
      </c>
      <c r="K15" s="34">
        <f>+'Ejecución SIIF'!Y19</f>
        <v>0</v>
      </c>
      <c r="L15" s="44">
        <f t="shared" si="4"/>
        <v>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>
      <c r="A16" s="64"/>
      <c r="B16" s="65" t="s">
        <v>90</v>
      </c>
      <c r="C16" s="66"/>
      <c r="D16" s="46"/>
      <c r="E16" s="67">
        <f t="shared" ref="E16:H16" si="7">SUM(E14:E15)</f>
        <v>2718390036</v>
      </c>
      <c r="F16" s="67">
        <f t="shared" si="7"/>
        <v>0</v>
      </c>
      <c r="G16" s="67">
        <f t="shared" si="7"/>
        <v>2718390036</v>
      </c>
      <c r="H16" s="67">
        <f t="shared" si="7"/>
        <v>1685411890</v>
      </c>
      <c r="I16" s="67">
        <f t="shared" si="2"/>
        <v>1032978146</v>
      </c>
      <c r="J16" s="68">
        <f t="shared" si="3"/>
        <v>0.6200037035</v>
      </c>
      <c r="K16" s="67">
        <f>SUM(K14:K15)</f>
        <v>388586209</v>
      </c>
      <c r="L16" s="69">
        <f t="shared" si="4"/>
        <v>0.1429471871</v>
      </c>
      <c r="M16" s="71"/>
      <c r="N16" s="71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>
      <c r="A17" s="27"/>
      <c r="B17" s="32" t="s">
        <v>63</v>
      </c>
      <c r="C17" s="62" t="s">
        <v>85</v>
      </c>
      <c r="D17" s="33" t="s">
        <v>91</v>
      </c>
      <c r="E17" s="34">
        <f>+'Ejecución SIIF'!Q20</f>
        <v>994044188</v>
      </c>
      <c r="F17" s="34">
        <f>+'Ejecución SIIF'!U20</f>
        <v>0</v>
      </c>
      <c r="G17" s="34">
        <f t="shared" ref="G17:G19" si="8">+E17-F17</f>
        <v>994044188</v>
      </c>
      <c r="H17" s="34">
        <f>+'Ejecución SIIF'!X20</f>
        <v>399698243.7</v>
      </c>
      <c r="I17" s="34">
        <f t="shared" si="2"/>
        <v>594345944.3</v>
      </c>
      <c r="J17" s="35">
        <f t="shared" si="3"/>
        <v>0.4020930343</v>
      </c>
      <c r="K17" s="34">
        <f>+'Ejecución SIIF'!Y20</f>
        <v>45134485</v>
      </c>
      <c r="L17" s="36">
        <f t="shared" si="4"/>
        <v>0.0454049081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>
      <c r="A18" s="27"/>
      <c r="B18" s="37" t="s">
        <v>65</v>
      </c>
      <c r="C18" s="63" t="s">
        <v>85</v>
      </c>
      <c r="D18" s="38" t="s">
        <v>92</v>
      </c>
      <c r="E18" s="51">
        <f>+'Ejecución SIIF'!Q21</f>
        <v>715317339</v>
      </c>
      <c r="F18" s="51">
        <f>+'Ejecución SIIF'!U21</f>
        <v>0</v>
      </c>
      <c r="G18" s="34">
        <f t="shared" si="8"/>
        <v>715317339</v>
      </c>
      <c r="H18" s="51">
        <f>+'Ejecución SIIF'!X21</f>
        <v>571234393</v>
      </c>
      <c r="I18" s="51">
        <f t="shared" si="2"/>
        <v>144082946</v>
      </c>
      <c r="J18" s="39">
        <f t="shared" si="3"/>
        <v>0.7985747889</v>
      </c>
      <c r="K18" s="51">
        <f>+'Ejecución SIIF'!Y21</f>
        <v>167105993</v>
      </c>
      <c r="L18" s="40">
        <f t="shared" si="4"/>
        <v>0.2336109918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>
      <c r="A19" s="27"/>
      <c r="B19" s="41" t="s">
        <v>65</v>
      </c>
      <c r="C19" s="70" t="s">
        <v>93</v>
      </c>
      <c r="D19" s="42" t="s">
        <v>92</v>
      </c>
      <c r="E19" s="51">
        <f>+'Ejecución SIIF'!Q22</f>
        <v>170000000</v>
      </c>
      <c r="F19" s="51">
        <f>+'Ejecución SIIF'!U22</f>
        <v>0</v>
      </c>
      <c r="G19" s="34">
        <f t="shared" si="8"/>
        <v>170000000</v>
      </c>
      <c r="H19" s="51">
        <f>+'Ejecución SIIF'!X22</f>
        <v>166853326</v>
      </c>
      <c r="I19" s="50">
        <f t="shared" si="2"/>
        <v>3146674</v>
      </c>
      <c r="J19" s="43">
        <f t="shared" si="3"/>
        <v>0.9814901529</v>
      </c>
      <c r="K19" s="51">
        <f>+'Ejecución SIIF'!Y22</f>
        <v>53253326</v>
      </c>
      <c r="L19" s="44">
        <f t="shared" si="4"/>
        <v>0.3132548588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>
      <c r="A20" s="64"/>
      <c r="B20" s="72" t="s">
        <v>94</v>
      </c>
      <c r="C20" s="73"/>
      <c r="D20" s="53"/>
      <c r="E20" s="74">
        <f t="shared" ref="E20:H20" si="9">SUM(E17:E19)</f>
        <v>1879361527</v>
      </c>
      <c r="F20" s="74">
        <f t="shared" si="9"/>
        <v>0</v>
      </c>
      <c r="G20" s="74">
        <f t="shared" si="9"/>
        <v>1879361527</v>
      </c>
      <c r="H20" s="74">
        <f t="shared" si="9"/>
        <v>1137785963</v>
      </c>
      <c r="I20" s="74">
        <f t="shared" si="2"/>
        <v>741575564.3</v>
      </c>
      <c r="J20" s="75">
        <f t="shared" si="3"/>
        <v>0.6054109049</v>
      </c>
      <c r="K20" s="74">
        <f>SUM(K17:K19)</f>
        <v>265493804</v>
      </c>
      <c r="L20" s="76">
        <f t="shared" si="4"/>
        <v>0.141268085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15.75" customHeight="1">
      <c r="A21" s="27"/>
      <c r="B21" s="77" t="s">
        <v>78</v>
      </c>
      <c r="C21" s="78"/>
      <c r="D21" s="58"/>
      <c r="E21" s="79">
        <f t="shared" ref="E21:H21" si="10">+E13+E16+E20</f>
        <v>6269262631</v>
      </c>
      <c r="F21" s="79">
        <f t="shared" si="10"/>
        <v>0</v>
      </c>
      <c r="G21" s="79">
        <f t="shared" si="10"/>
        <v>6269262631</v>
      </c>
      <c r="H21" s="79">
        <f t="shared" si="10"/>
        <v>3891683903</v>
      </c>
      <c r="I21" s="79">
        <f t="shared" si="2"/>
        <v>2377578728</v>
      </c>
      <c r="J21" s="80">
        <f t="shared" si="3"/>
        <v>0.6207562407</v>
      </c>
      <c r="K21" s="79">
        <f>+K13+K16+K20</f>
        <v>932518842</v>
      </c>
      <c r="L21" s="80">
        <f t="shared" si="4"/>
        <v>0.1487445808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75" customHeight="1">
      <c r="A22" s="27"/>
      <c r="B22" s="81" t="s">
        <v>79</v>
      </c>
      <c r="C22" s="82"/>
      <c r="D22" s="83"/>
      <c r="E22" s="84" t="s">
        <v>67</v>
      </c>
      <c r="F22" s="84" t="s">
        <v>67</v>
      </c>
      <c r="G22" s="84"/>
      <c r="H22" s="84" t="s">
        <v>67</v>
      </c>
      <c r="I22" s="84"/>
      <c r="J22" s="84"/>
      <c r="K22" s="84" t="s">
        <v>67</v>
      </c>
      <c r="L22" s="84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5.75" customHeight="1">
      <c r="A23" s="27"/>
      <c r="B23" s="61" t="s">
        <v>80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5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5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5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5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5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5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5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5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5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5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5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5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5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5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5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5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5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5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5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7">
    <mergeCell ref="B6:L6"/>
    <mergeCell ref="B7:L7"/>
    <mergeCell ref="B13:D13"/>
    <mergeCell ref="B16:D16"/>
    <mergeCell ref="B20:D20"/>
    <mergeCell ref="B21:D21"/>
    <mergeCell ref="B22:D22"/>
  </mergeCells>
  <printOptions/>
  <pageMargins bottom="0.78740157480315" footer="0.0" header="0.0" left="0.78740157480315" right="0.78740157480315" top="0.78740157480315"/>
  <pageSetup paperSize="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2020-02-21T15:25:02Z</dcterms:created>
  <dc:creator>Carolina Leonor Ramos Castellanos</dc:creator>
</cp:coreProperties>
</file>