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mc:AlternateContent xmlns:mc="http://schemas.openxmlformats.org/markup-compatibility/2006">
    <mc:Choice Requires="x15">
      <x15ac:absPath xmlns:x15ac="http://schemas.microsoft.com/office/spreadsheetml/2010/11/ac" url="R:\Plan de accion sectorial 2023\2. SEGUIMIENTO 2DO TRIMESTRE\"/>
    </mc:Choice>
  </mc:AlternateContent>
  <xr:revisionPtr revIDLastSave="0" documentId="13_ncr:1_{F66AC903-55FF-4AFE-8FA2-FC773222CCDE}" xr6:coauthVersionLast="47" xr6:coauthVersionMax="47" xr10:uidLastSave="{00000000-0000-0000-0000-000000000000}"/>
  <bookViews>
    <workbookView xWindow="-120" yWindow="-120" windowWidth="20730" windowHeight="11160" tabRatio="950" firstSheet="1" activeTab="3" xr2:uid="{00000000-000D-0000-FFFF-FFFF00000000}"/>
  </bookViews>
  <sheets>
    <sheet name=" Formulación 2023" sheetId="13" r:id="rId1"/>
    <sheet name="Tablero de Seguimiento" sheetId="26" r:id="rId2"/>
    <sheet name="ICETEX" sheetId="39" state="hidden" r:id="rId3"/>
    <sheet name="INSOR" sheetId="29" r:id="rId4"/>
    <sheet name="Convenciones" sheetId="12" r:id="rId5"/>
    <sheet name="Hoja1" sheetId="38" r:id="rId6"/>
    <sheet name="Categorías" sheetId="7" state="hidden" r:id="rId7"/>
  </sheets>
  <definedNames>
    <definedName name="_xlnm._FilterDatabase" localSheetId="1" hidden="1">'Tablero de Seguimiento'!$A$4:$BI$17</definedName>
    <definedName name="_Hlk53668764">#REF!</definedName>
    <definedName name="_Toc116647881">#REF!</definedName>
    <definedName name="_xlnm.Print_Area" localSheetId="4">Convenciones!$A$1:$I$23</definedName>
    <definedName name="_xlnm.Print_Titles" localSheetId="0">' Formulación 2023'!#REF!</definedName>
  </definedNames>
  <calcPr calcId="181029"/>
  <fileRecoveryPr autoRecover="0"/>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T7" i="26" l="1"/>
  <c r="AT17" i="26" s="1"/>
  <c r="BI8" i="26"/>
  <c r="BI9" i="26"/>
  <c r="BI10" i="26"/>
  <c r="BI11" i="26"/>
  <c r="BI12" i="26"/>
  <c r="BI13" i="26"/>
  <c r="BI14" i="26"/>
  <c r="BI15" i="26"/>
  <c r="BI16" i="26"/>
  <c r="BH8" i="26"/>
  <c r="BH9" i="26"/>
  <c r="BH10" i="26"/>
  <c r="BH11" i="26"/>
  <c r="BH12" i="26"/>
  <c r="BH13" i="26"/>
  <c r="BH14" i="26"/>
  <c r="BH15" i="26"/>
  <c r="BH16" i="26"/>
  <c r="BG8" i="26"/>
  <c r="BG9" i="26"/>
  <c r="BG10" i="26"/>
  <c r="BG11" i="26"/>
  <c r="BG12" i="26"/>
  <c r="BG13" i="26"/>
  <c r="BG14" i="26"/>
  <c r="BG15" i="26"/>
  <c r="BG16" i="26"/>
  <c r="BF8" i="26"/>
  <c r="BF9" i="26"/>
  <c r="BF10" i="26"/>
  <c r="BF11" i="26"/>
  <c r="BF12" i="26"/>
  <c r="BF13" i="26"/>
  <c r="BF14" i="26"/>
  <c r="BF15" i="26"/>
  <c r="BF16" i="26"/>
  <c r="BI7" i="26"/>
  <c r="BI17" i="26" s="1"/>
  <c r="BH7" i="26"/>
  <c r="BH17" i="26" s="1"/>
  <c r="BG7" i="26"/>
  <c r="BG17" i="26" s="1"/>
  <c r="BF7" i="26"/>
  <c r="BF17" i="26" s="1"/>
  <c r="BD8" i="26"/>
  <c r="BD9" i="26"/>
  <c r="BD10" i="26"/>
  <c r="BD11" i="26"/>
  <c r="BD12" i="26"/>
  <c r="BD13" i="26"/>
  <c r="BD14" i="26"/>
  <c r="BD15" i="26"/>
  <c r="BD16" i="26"/>
  <c r="BC8" i="26"/>
  <c r="BC9" i="26"/>
  <c r="BC10" i="26"/>
  <c r="BC11" i="26"/>
  <c r="BC12" i="26"/>
  <c r="BC13" i="26"/>
  <c r="BC14" i="26"/>
  <c r="BC15" i="26"/>
  <c r="BC16" i="26"/>
  <c r="BB8" i="26"/>
  <c r="BB9" i="26"/>
  <c r="BB10" i="26"/>
  <c r="BB11" i="26"/>
  <c r="BB12" i="26"/>
  <c r="BB13" i="26"/>
  <c r="BB14" i="26"/>
  <c r="BB15" i="26"/>
  <c r="BB16" i="26"/>
  <c r="BA8" i="26"/>
  <c r="BA9" i="26"/>
  <c r="BA10" i="26"/>
  <c r="BA11" i="26"/>
  <c r="BA12" i="26"/>
  <c r="BA13" i="26"/>
  <c r="BA14" i="26"/>
  <c r="BA15" i="26"/>
  <c r="BA16" i="26"/>
  <c r="BD7" i="26"/>
  <c r="BD17" i="26" s="1"/>
  <c r="BC7" i="26"/>
  <c r="BC17" i="26" s="1"/>
  <c r="BB7" i="26"/>
  <c r="BB17" i="26" s="1"/>
  <c r="BA7" i="26"/>
  <c r="BA17" i="26" s="1"/>
  <c r="AY8" i="26"/>
  <c r="AY9" i="26"/>
  <c r="AY10" i="26"/>
  <c r="AY11" i="26"/>
  <c r="AY12" i="26"/>
  <c r="AY13" i="26"/>
  <c r="AY14" i="26"/>
  <c r="AY15" i="26"/>
  <c r="AY16" i="26"/>
  <c r="AY7" i="26"/>
  <c r="AY17" i="26" s="1"/>
  <c r="AX8" i="26"/>
  <c r="AX9" i="26"/>
  <c r="AX10" i="26"/>
  <c r="AX11" i="26"/>
  <c r="AX12" i="26"/>
  <c r="AX13" i="26"/>
  <c r="AX14" i="26"/>
  <c r="AX15" i="26"/>
  <c r="AX16" i="26"/>
  <c r="AW8" i="26"/>
  <c r="AW9" i="26"/>
  <c r="AW10" i="26"/>
  <c r="AW11" i="26"/>
  <c r="AW12" i="26"/>
  <c r="AW13" i="26"/>
  <c r="AW14" i="26"/>
  <c r="AW15" i="26"/>
  <c r="AW16" i="26"/>
  <c r="AV8" i="26"/>
  <c r="AV9" i="26"/>
  <c r="AV10" i="26"/>
  <c r="AV11" i="26"/>
  <c r="AV12" i="26"/>
  <c r="AV13" i="26"/>
  <c r="AV14" i="26"/>
  <c r="AV15" i="26"/>
  <c r="AV16" i="26"/>
  <c r="AV7" i="26"/>
  <c r="AV17" i="26" s="1"/>
  <c r="AX7" i="26"/>
  <c r="AX17" i="26" s="1"/>
  <c r="AW7" i="26"/>
  <c r="AW17" i="26" s="1"/>
  <c r="AT8" i="26"/>
  <c r="AT9" i="26"/>
  <c r="AT10" i="26"/>
  <c r="AT11" i="26"/>
  <c r="AT12" i="26"/>
  <c r="AT13" i="26"/>
  <c r="AT14" i="26"/>
  <c r="AT15" i="26"/>
  <c r="AT16" i="26"/>
  <c r="AS8" i="26"/>
  <c r="AS9" i="26"/>
  <c r="AS10" i="26"/>
  <c r="AS11" i="26"/>
  <c r="AS12" i="26"/>
  <c r="AS13" i="26"/>
  <c r="AS14" i="26"/>
  <c r="AS15" i="26"/>
  <c r="AS16" i="26"/>
  <c r="AR8" i="26"/>
  <c r="AR9" i="26"/>
  <c r="AR10" i="26"/>
  <c r="AR11" i="26"/>
  <c r="AR12" i="26"/>
  <c r="AR13" i="26"/>
  <c r="AR14" i="26"/>
  <c r="AR15" i="26"/>
  <c r="AR16" i="26"/>
  <c r="AQ8" i="26"/>
  <c r="AQ9" i="26"/>
  <c r="AQ10" i="26"/>
  <c r="AQ11" i="26"/>
  <c r="AQ12" i="26"/>
  <c r="AQ13" i="26"/>
  <c r="AQ14" i="26"/>
  <c r="AQ15" i="26"/>
  <c r="AQ16" i="26"/>
  <c r="AS7" i="26"/>
  <c r="AS17" i="26" s="1"/>
  <c r="AR7" i="26"/>
  <c r="AR17" i="26" s="1"/>
  <c r="AQ7" i="26"/>
  <c r="AQ17" i="26" s="1"/>
  <c r="AO8" i="26"/>
  <c r="AO9" i="26"/>
  <c r="AO10" i="26"/>
  <c r="AO11" i="26"/>
  <c r="AO12" i="26"/>
  <c r="AO13" i="26"/>
  <c r="AO14" i="26"/>
  <c r="AO15" i="26"/>
  <c r="AO16" i="26"/>
  <c r="AO7" i="26"/>
  <c r="AO17" i="26" s="1"/>
  <c r="AN8" i="26"/>
  <c r="AN9" i="26"/>
  <c r="AN10" i="26"/>
  <c r="AN11" i="26"/>
  <c r="AN12" i="26"/>
  <c r="AN13" i="26"/>
  <c r="AN14" i="26"/>
  <c r="AN15" i="26"/>
  <c r="AN16" i="26"/>
  <c r="AM8" i="26"/>
  <c r="AM9" i="26"/>
  <c r="AM10" i="26"/>
  <c r="AM11" i="26"/>
  <c r="AM12" i="26"/>
  <c r="AM13" i="26"/>
  <c r="AM14" i="26"/>
  <c r="AM15" i="26"/>
  <c r="AM16" i="26"/>
  <c r="AL8" i="26"/>
  <c r="AL9" i="26"/>
  <c r="AL10" i="26"/>
  <c r="AL11" i="26"/>
  <c r="AL12" i="26"/>
  <c r="AL13" i="26"/>
  <c r="AL14" i="26"/>
  <c r="AL15" i="26"/>
  <c r="AL16" i="26"/>
  <c r="AJ8" i="26"/>
  <c r="AJ9" i="26"/>
  <c r="AJ10" i="26"/>
  <c r="AJ11" i="26"/>
  <c r="AJ12" i="26"/>
  <c r="AJ13" i="26"/>
  <c r="AJ14" i="26"/>
  <c r="AJ15" i="26"/>
  <c r="AJ16" i="26"/>
  <c r="AI8" i="26"/>
  <c r="AI9" i="26"/>
  <c r="AI10" i="26"/>
  <c r="AI11" i="26"/>
  <c r="AI12" i="26"/>
  <c r="AI13" i="26"/>
  <c r="AI14" i="26"/>
  <c r="AI15" i="26"/>
  <c r="AI16" i="26"/>
  <c r="AH8" i="26"/>
  <c r="AH9" i="26"/>
  <c r="AH10" i="26"/>
  <c r="AH11" i="26"/>
  <c r="AH12" i="26"/>
  <c r="AH13" i="26"/>
  <c r="AH14" i="26"/>
  <c r="AH15" i="26"/>
  <c r="AH16" i="26"/>
  <c r="AG8" i="26"/>
  <c r="AG9" i="26"/>
  <c r="AG10" i="26"/>
  <c r="AG11" i="26"/>
  <c r="AG12" i="26"/>
  <c r="AG13" i="26"/>
  <c r="AG14" i="26"/>
  <c r="AG15" i="26"/>
  <c r="AG16" i="26"/>
  <c r="AJ7" i="26"/>
  <c r="AJ17" i="26" s="1"/>
  <c r="AI7" i="26"/>
  <c r="AI17" i="26" s="1"/>
  <c r="AH7" i="26"/>
  <c r="AH17" i="26" s="1"/>
  <c r="AG7" i="26"/>
  <c r="AG17" i="26" s="1"/>
  <c r="AE8" i="26"/>
  <c r="AE9" i="26"/>
  <c r="AE10" i="26"/>
  <c r="AE11" i="26"/>
  <c r="AE12" i="26"/>
  <c r="AE13" i="26"/>
  <c r="AE14" i="26"/>
  <c r="AE15" i="26"/>
  <c r="AE16" i="26"/>
  <c r="AE7" i="26"/>
  <c r="AE17" i="26" s="1"/>
  <c r="AD8" i="26"/>
  <c r="AD9" i="26"/>
  <c r="AD10" i="26"/>
  <c r="AD11" i="26"/>
  <c r="AD12" i="26"/>
  <c r="AD13" i="26"/>
  <c r="AD14" i="26"/>
  <c r="AD15" i="26"/>
  <c r="AD16" i="26"/>
  <c r="AD7" i="26"/>
  <c r="AD17" i="26" s="1"/>
  <c r="AC8" i="26"/>
  <c r="AC9" i="26"/>
  <c r="AC10" i="26"/>
  <c r="AC11" i="26"/>
  <c r="AC12" i="26"/>
  <c r="AC13" i="26"/>
  <c r="AC14" i="26"/>
  <c r="AC15" i="26"/>
  <c r="AC16" i="26"/>
  <c r="AB8" i="26"/>
  <c r="AB9" i="26"/>
  <c r="AB10" i="26"/>
  <c r="AB11" i="26"/>
  <c r="AB12" i="26"/>
  <c r="AB13" i="26"/>
  <c r="AB14" i="26"/>
  <c r="AB15" i="26"/>
  <c r="AB16" i="26"/>
  <c r="AB7" i="26"/>
  <c r="AB17" i="26" s="1"/>
  <c r="Z8" i="26"/>
  <c r="Z9" i="26"/>
  <c r="Z10" i="26"/>
  <c r="Z11" i="26"/>
  <c r="Z12" i="26"/>
  <c r="Z13" i="26"/>
  <c r="Z14" i="26"/>
  <c r="Z15" i="26"/>
  <c r="Z16" i="26"/>
  <c r="Z7" i="26"/>
  <c r="Z17" i="26" s="1"/>
  <c r="Y8" i="26"/>
  <c r="Y9" i="26"/>
  <c r="Y10" i="26"/>
  <c r="Y11" i="26"/>
  <c r="Y12" i="26"/>
  <c r="Y13" i="26"/>
  <c r="Y14" i="26"/>
  <c r="Y15" i="26"/>
  <c r="Y16" i="26"/>
  <c r="X8" i="26"/>
  <c r="X9" i="26"/>
  <c r="X10" i="26"/>
  <c r="X11" i="26"/>
  <c r="X12" i="26"/>
  <c r="X13" i="26"/>
  <c r="X14" i="26"/>
  <c r="X15" i="26"/>
  <c r="X16" i="26"/>
  <c r="W8" i="26"/>
  <c r="W9" i="26"/>
  <c r="W10" i="26"/>
  <c r="W11" i="26"/>
  <c r="W12" i="26"/>
  <c r="W13" i="26"/>
  <c r="W14" i="26"/>
  <c r="W15" i="26"/>
  <c r="W16" i="26"/>
  <c r="W7" i="26"/>
  <c r="W17" i="26" s="1"/>
  <c r="U8" i="26"/>
  <c r="U9" i="26"/>
  <c r="U10" i="26"/>
  <c r="U11" i="26"/>
  <c r="U12" i="26"/>
  <c r="U13" i="26"/>
  <c r="U14" i="26"/>
  <c r="U15" i="26"/>
  <c r="U16" i="26"/>
  <c r="U7" i="26"/>
  <c r="U17" i="26" s="1"/>
  <c r="T8" i="26"/>
  <c r="T9" i="26"/>
  <c r="T10" i="26"/>
  <c r="T11" i="26"/>
  <c r="T12" i="26"/>
  <c r="T13" i="26"/>
  <c r="T14" i="26"/>
  <c r="T15" i="26"/>
  <c r="T16" i="26"/>
  <c r="S8" i="26"/>
  <c r="S9" i="26"/>
  <c r="S10" i="26"/>
  <c r="S11" i="26"/>
  <c r="S12" i="26"/>
  <c r="S13" i="26"/>
  <c r="S14" i="26"/>
  <c r="S15" i="26"/>
  <c r="S16" i="26"/>
  <c r="R8" i="26"/>
  <c r="R9" i="26"/>
  <c r="R10" i="26"/>
  <c r="R11" i="26"/>
  <c r="R12" i="26"/>
  <c r="R13" i="26"/>
  <c r="R14" i="26"/>
  <c r="R15" i="26"/>
  <c r="R16" i="26"/>
  <c r="P8" i="26"/>
  <c r="P9" i="26"/>
  <c r="P10" i="26"/>
  <c r="P11" i="26"/>
  <c r="P12" i="26"/>
  <c r="P13" i="26"/>
  <c r="P14" i="26"/>
  <c r="P15" i="26"/>
  <c r="P16" i="26"/>
  <c r="O8" i="26"/>
  <c r="O9" i="26"/>
  <c r="O10" i="26"/>
  <c r="O11" i="26"/>
  <c r="O12" i="26"/>
  <c r="O13" i="26"/>
  <c r="O14" i="26"/>
  <c r="O15" i="26"/>
  <c r="O16" i="26"/>
  <c r="N8" i="26"/>
  <c r="N9" i="26"/>
  <c r="N10" i="26"/>
  <c r="N11" i="26"/>
  <c r="N12" i="26"/>
  <c r="N13" i="26"/>
  <c r="N14" i="26"/>
  <c r="N15" i="26"/>
  <c r="N16" i="26"/>
  <c r="M8" i="26"/>
  <c r="M9" i="26"/>
  <c r="M10" i="26"/>
  <c r="M11" i="26"/>
  <c r="M12" i="26"/>
  <c r="M13" i="26"/>
  <c r="M14" i="26"/>
  <c r="M15" i="26"/>
  <c r="M16" i="26"/>
  <c r="J8" i="26"/>
  <c r="J9" i="26"/>
  <c r="J10" i="26"/>
  <c r="J11" i="26"/>
  <c r="J12" i="26"/>
  <c r="J13" i="26"/>
  <c r="J14" i="26"/>
  <c r="J15" i="26"/>
  <c r="J16" i="26"/>
  <c r="I8" i="26"/>
  <c r="I9" i="26"/>
  <c r="I10" i="26"/>
  <c r="I11" i="26"/>
  <c r="I12" i="26"/>
  <c r="I13" i="26"/>
  <c r="I14" i="26"/>
  <c r="I15" i="26"/>
  <c r="I16" i="26"/>
  <c r="H8" i="26"/>
  <c r="H9" i="26"/>
  <c r="H10" i="26"/>
  <c r="H11" i="26"/>
  <c r="H12" i="26"/>
  <c r="H13" i="26"/>
  <c r="H14" i="26"/>
  <c r="H15" i="26"/>
  <c r="H16" i="26"/>
  <c r="P7" i="26"/>
  <c r="P17" i="26" s="1"/>
  <c r="BM8" i="26" l="1"/>
  <c r="BK14" i="26"/>
  <c r="BM16" i="26"/>
  <c r="BL15" i="26"/>
  <c r="BM12" i="26"/>
  <c r="BK10" i="26"/>
  <c r="BL11" i="26"/>
  <c r="BK9" i="26"/>
  <c r="BL10" i="26"/>
  <c r="BM11" i="26"/>
  <c r="BK15" i="26"/>
  <c r="BL16" i="26"/>
  <c r="BL8" i="26"/>
  <c r="BM9" i="26"/>
  <c r="BK11" i="26"/>
  <c r="BL12" i="26"/>
  <c r="BM13" i="26"/>
  <c r="BK12" i="26"/>
  <c r="BL13" i="26"/>
  <c r="BM14" i="26"/>
  <c r="BK16" i="26"/>
  <c r="BK8" i="26"/>
  <c r="BL9" i="26"/>
  <c r="BM10" i="26"/>
  <c r="BK13" i="26"/>
  <c r="BL14" i="26"/>
  <c r="BM15" i="26"/>
  <c r="Q11" i="26"/>
  <c r="Q16" i="26"/>
  <c r="Q15" i="26"/>
  <c r="Q10" i="26"/>
  <c r="Q9" i="26"/>
  <c r="Q8" i="26"/>
  <c r="AF11" i="26"/>
  <c r="Q12" i="26"/>
  <c r="Q14" i="26"/>
  <c r="Q13" i="26"/>
  <c r="AM7" i="26"/>
  <c r="AM17" i="26" s="1"/>
  <c r="AL7" i="26"/>
  <c r="AL17" i="26" s="1"/>
  <c r="AC7" i="26"/>
  <c r="AC17" i="26" s="1"/>
  <c r="Y7" i="26"/>
  <c r="Y17" i="26" s="1"/>
  <c r="X7" i="26"/>
  <c r="X17" i="26" s="1"/>
  <c r="T7" i="26"/>
  <c r="T17" i="26" s="1"/>
  <c r="S7" i="26"/>
  <c r="S17" i="26" s="1"/>
  <c r="R7" i="26"/>
  <c r="R17" i="26" s="1"/>
  <c r="O7" i="26"/>
  <c r="O17" i="26" s="1"/>
  <c r="N7" i="26"/>
  <c r="N17" i="26" s="1"/>
  <c r="M7" i="26"/>
  <c r="M17" i="26" s="1"/>
  <c r="J7" i="26"/>
  <c r="K9" i="26"/>
  <c r="K14" i="26"/>
  <c r="K15" i="26"/>
  <c r="H7" i="26"/>
  <c r="I7" i="26"/>
  <c r="AZ8" i="26"/>
  <c r="BL7" i="26" l="1"/>
  <c r="I17" i="26"/>
  <c r="BL17" i="26" s="1"/>
  <c r="H17" i="26"/>
  <c r="BK17" i="26" s="1"/>
  <c r="BK7" i="26"/>
  <c r="L15" i="26"/>
  <c r="BN15" i="26"/>
  <c r="L14" i="26"/>
  <c r="BN14" i="26"/>
  <c r="L9" i="26"/>
  <c r="BN9" i="26"/>
  <c r="J17" i="26"/>
  <c r="Q7" i="26"/>
  <c r="AZ15" i="26"/>
  <c r="AF8" i="26"/>
  <c r="AA8" i="26"/>
  <c r="AA12" i="26" l="1"/>
  <c r="AA15" i="26"/>
  <c r="AF15" i="26"/>
  <c r="AA11" i="26"/>
  <c r="AA10" i="26"/>
  <c r="AA13" i="26"/>
  <c r="AA14" i="26"/>
  <c r="AA16" i="26"/>
  <c r="AA9" i="26"/>
  <c r="AA7" i="26"/>
  <c r="AZ16" i="26"/>
  <c r="AZ14" i="26"/>
  <c r="AZ13" i="26"/>
  <c r="AZ12" i="26"/>
  <c r="AZ11" i="26"/>
  <c r="AZ10" i="26"/>
  <c r="AZ9" i="26"/>
  <c r="AZ7" i="26"/>
  <c r="AN7" i="26"/>
  <c r="AF16" i="26"/>
  <c r="AF14" i="26"/>
  <c r="AF13" i="26"/>
  <c r="AF12" i="26"/>
  <c r="AF10" i="26"/>
  <c r="AF9" i="26"/>
  <c r="K16" i="26"/>
  <c r="K13" i="26"/>
  <c r="K12" i="26"/>
  <c r="K11" i="26"/>
  <c r="K10" i="26"/>
  <c r="K8" i="26"/>
  <c r="K7" i="26"/>
  <c r="AN17" i="26" l="1"/>
  <c r="BM17" i="26" s="1"/>
  <c r="BM7" i="26"/>
  <c r="L8" i="26"/>
  <c r="BN8" i="26"/>
  <c r="L10" i="26"/>
  <c r="BN10" i="26"/>
  <c r="L12" i="26"/>
  <c r="BN12" i="26"/>
  <c r="BN7" i="26"/>
  <c r="K17" i="26"/>
  <c r="BN17" i="26" s="1"/>
  <c r="L11" i="26"/>
  <c r="BN11" i="26"/>
  <c r="L13" i="26"/>
  <c r="BN13" i="26"/>
  <c r="L16" i="26"/>
  <c r="BN16" i="26"/>
  <c r="L7" i="26"/>
  <c r="L17" i="26" s="1"/>
  <c r="AZ17" i="26"/>
  <c r="AA17" i="26"/>
  <c r="AF7" i="26"/>
  <c r="V8" i="26"/>
  <c r="V16" i="26"/>
  <c r="V13" i="26"/>
  <c r="V10" i="26"/>
  <c r="V9" i="26"/>
  <c r="V15" i="26"/>
  <c r="V12" i="26"/>
  <c r="V11" i="26"/>
  <c r="V14" i="26"/>
  <c r="AA22" i="26"/>
  <c r="AU11" i="26"/>
  <c r="AU12" i="26"/>
  <c r="AU8" i="26"/>
  <c r="AU15" i="26"/>
  <c r="AU14" i="26"/>
  <c r="AU13" i="26"/>
  <c r="AU9" i="26"/>
  <c r="AU10" i="26"/>
  <c r="AU16" i="26"/>
  <c r="BE14" i="26"/>
  <c r="BE9" i="26"/>
  <c r="BE10" i="26"/>
  <c r="BE8" i="26"/>
  <c r="BE11" i="26"/>
  <c r="BE12" i="26"/>
  <c r="BE13" i="26"/>
  <c r="BJ8" i="26"/>
  <c r="BJ14" i="26"/>
  <c r="BJ11" i="26"/>
  <c r="BJ15" i="26"/>
  <c r="BJ10" i="26"/>
  <c r="BJ16" i="26"/>
  <c r="BJ13" i="26"/>
  <c r="BJ12" i="26"/>
  <c r="BJ9" i="26"/>
  <c r="BE15" i="26"/>
  <c r="BE16" i="26"/>
  <c r="AP13" i="26"/>
  <c r="AK12" i="26"/>
  <c r="L22" i="26" l="1"/>
  <c r="AF22" i="26"/>
  <c r="AF17" i="26"/>
  <c r="V7" i="26"/>
  <c r="V22" i="26" s="1"/>
  <c r="Q22" i="26"/>
  <c r="Q17" i="26"/>
  <c r="AK14" i="26"/>
  <c r="AK11" i="26"/>
  <c r="AP16" i="26"/>
  <c r="AK13" i="26"/>
  <c r="AK8" i="26"/>
  <c r="AK15" i="26"/>
  <c r="AK16" i="26"/>
  <c r="AK9" i="26"/>
  <c r="AK10" i="26"/>
  <c r="AP8" i="26"/>
  <c r="AP15" i="26"/>
  <c r="AP14" i="26"/>
  <c r="AP12" i="26"/>
  <c r="AP9" i="26"/>
  <c r="AP11" i="26"/>
  <c r="AP10" i="26"/>
  <c r="AU7" i="26"/>
  <c r="BE7" i="26"/>
  <c r="BJ7" i="26"/>
  <c r="BJ17" i="26" l="1"/>
  <c r="BE17" i="26"/>
  <c r="AU17" i="26"/>
  <c r="V17" i="26"/>
  <c r="AK7" i="26"/>
  <c r="AP7" i="26"/>
  <c r="AP17" i="26" l="1"/>
  <c r="AK17" i="26"/>
</calcChain>
</file>

<file path=xl/sharedStrings.xml><?xml version="1.0" encoding="utf-8"?>
<sst xmlns="http://schemas.openxmlformats.org/spreadsheetml/2006/main" count="534" uniqueCount="181">
  <si>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</si>
  <si>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</si>
  <si>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</si>
  <si>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</si>
  <si>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</si>
  <si>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</si>
  <si>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</si>
  <si>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</si>
  <si>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</si>
  <si>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</si>
  <si>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</si>
  <si>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</si>
  <si>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</si>
  <si>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</si>
  <si>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</si>
  <si>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</si>
  <si>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</si>
  <si>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</si>
  <si>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</si>
  <si>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</si>
  <si>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</si>
  <si>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</si>
  <si>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</si>
  <si>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</si>
  <si>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</si>
  <si>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</si>
  <si>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</si>
  <si>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</si>
  <si>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</si>
  <si>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</si>
  <si>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</si>
  <si>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</si>
  <si>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</si>
  <si>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</si>
  <si>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</si>
  <si>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</si>
  <si>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</si>
  <si>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</si>
  <si>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</si>
  <si>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</si>
  <si>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</si>
  <si>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Dos (2) documentos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</si>
  <si>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</si>
  <si>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</si>
  <si>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</si>
  <si>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</si>
  <si>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</si>
  <si>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</si>
  <si>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</si>
  <si>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</si>
  <si>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</si>
  <si>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</si>
  <si>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</si>
  <si>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</si>
  <si>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</si>
  <si>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Realizar el plan de trabajo en el marco del diagnóstico de los estándares mínimos de SGSST (matriz estandarizada)</t>
  </si>
  <si>
    <t>Plan de trabajo</t>
  </si>
  <si>
    <t>1 plan de trabajo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</si>
  <si>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</si>
  <si>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</si>
  <si>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</si>
  <si>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</si>
  <si>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</si>
  <si>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ETITC</t>
  </si>
  <si>
    <t>FODESEP</t>
  </si>
  <si>
    <t>ICFES</t>
  </si>
  <si>
    <t>INCI</t>
  </si>
  <si>
    <t>INFOTEP SAI</t>
  </si>
  <si>
    <t>INFOTEP SAN JUAN</t>
  </si>
  <si>
    <t>INSOR</t>
  </si>
  <si>
    <t>INTENALCO</t>
  </si>
  <si>
    <t>ITFIP</t>
  </si>
  <si>
    <t>MEN</t>
  </si>
  <si>
    <t>UNIDAD DE ALIMENTACIÓN ESCOLAR</t>
  </si>
  <si>
    <t>lll TRIM</t>
  </si>
  <si>
    <t>lV TRIM</t>
  </si>
  <si>
    <t>I TRIMESTRE</t>
  </si>
  <si>
    <t>II TRIMESTRE</t>
  </si>
  <si>
    <t>III TRIMESTRE</t>
  </si>
  <si>
    <t>IV TRIMESTRE</t>
  </si>
  <si>
    <t>% Acumulado por actividad</t>
  </si>
  <si>
    <t>Realizar el plan de trabajo en el marco del diagnostico de los estandares minimos de SGSST (matriz estandarizada)</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</si>
  <si>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r>
      <rPr>
        <sz val="12"/>
        <rFont val="Calibri"/>
        <family val="2"/>
      </rPr>
      <t>.</t>
    </r>
  </si>
  <si>
    <t xml:space="preserve">PORCENTAJE DE AVANCE POR 
ENTIDAD 1 TRIMESTRE 2023 </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</si>
  <si>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</si>
  <si>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</si>
  <si>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</si>
  <si>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</si>
  <si>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</si>
  <si>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</si>
  <si>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</si>
  <si>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</si>
  <si>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</si>
  <si>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</si>
  <si>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</si>
  <si>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</si>
  <si>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</si>
  <si>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</si>
  <si>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</si>
  <si>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Durante el mes de febrero de la vigencia 2023, el INSOR envio mediante correo electronico las necesidades de asistencia tecnica, en 4 politicas del MIPG como lo son seguridad digital, fortalecimiento organizacional, participación ciudadana y gestion de la información estadística</t>
  </si>
  <si>
    <t>Durante el mes de enero de la vigencia 2023, el INSOR formulo el plan de trabajo para el cumplimineto de estandares minimos de SGSST el cual sera ejecutado hasta el 31 de diciembre de la vigencia 2023</t>
  </si>
  <si>
    <t xml:space="preserve">OT1_F15_01 PLAN DE TRABAJO SGSST: Haciendo verificación se consideran que las actividades permitiran dar un cumplimiento frente a lo legal, operaciones y aspectos administrativos que requiere el SG-SST. El gant presentado evidencia y describe las diferentes actividades que se realizaran, para lo cual se sugiere se revise el calculo del avance frente a cada una, asi como pueda incluirse una columna para observaciones donde se citen las dificultades que conlleven al no cumplimiento o adelanto de las actividades, siendo esto importante para la trazabilidad. </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</si>
  <si>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</si>
  <si>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</si>
  <si>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</si>
  <si>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</si>
  <si>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</si>
  <si>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</si>
  <si>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</si>
  <si>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</si>
  <si>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</si>
  <si>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</si>
  <si>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</si>
  <si>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</si>
  <si>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</si>
  <si>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</si>
  <si>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</si>
  <si>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</si>
  <si>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</si>
  <si>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</si>
  <si>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</si>
  <si>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</si>
  <si>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</si>
  <si>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</si>
  <si>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</si>
  <si>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</si>
  <si>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</si>
  <si>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</si>
  <si>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</si>
  <si>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</si>
  <si>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</si>
  <si>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</si>
  <si>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</si>
  <si>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</si>
  <si>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</si>
  <si>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</si>
  <si>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</si>
  <si>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</si>
  <si>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</si>
  <si>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</si>
  <si>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</si>
  <si>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</si>
  <si>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</si>
  <si>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</si>
  <si>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</si>
  <si>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</si>
  <si>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</si>
  <si>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</si>
  <si>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</si>
  <si>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</si>
  <si>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</si>
  <si>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</si>
  <si>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</si>
  <si>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</si>
  <si>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</si>
  <si>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</si>
  <si>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</si>
  <si>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</si>
  <si>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</si>
  <si>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</si>
  <si>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</si>
  <si>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</si>
  <si>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</si>
  <si>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</si>
  <si>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</si>
  <si>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</si>
  <si>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</si>
  <si>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</si>
  <si>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Se tomó como base el documento ODRC01 Versión 1 del 01/12/2022 Modelo de relación estado ciudadano, el cual se tradujo en lenguaje claro a un esquema gráfico siguiendo las indicaciones dadas por el DAFP en los laboratorios de simplicidad</t>
  </si>
  <si>
    <t>En el desarrollo de las actividades planteadas del primer semestre del plan de trabajo del SG-SST se muestra un cumplimiento del 43%, donde se ejecutaron las actividades propuestas, con el objetivo de mantener el cumplimiento y mejora continua del sistema. Las tareas ejecutadas fueron</t>
  </si>
  <si>
    <t>Se solicita reprogramación de la asistencia técnica correspondiente a la Participación Ciudadana en la Gestión Pública para el IV trimestre</t>
  </si>
  <si>
    <t xml:space="preserve">El INSOR definió como herramienta para evaluar el resultado del documento traducido en lenguaje claro, una puesta en común en el marco del plan institucional de capacitación - PIC, el cual permitió recolectar la persepción y aportes frente a la claridad del documento; como resultado, contamos con un informe el cual contiene el objetivo, metodología, desarrollo de la sesión, evidencias y evaluación de la puesta en común. </t>
  </si>
  <si>
    <t>Se llevó a cabo la 1era mesa de gestión del conocimiento el 26 de abril de 2023 en cumplimiento de los lineamientos establecidos internamente (mesas cuatrimestrales). Por temas internos, el  MEN realizó la primera mesa sectorial de gestión del conocimiento el 16 de mayo. En ambas mesas se abordaron los mismo temas como conceptos básicos de la gestión del conocimiento y la innovación, estrategía de replicas; lo anterior con el propósito de contextualizar a todos los participantes en los temas de conocimiento e innovación.</t>
  </si>
  <si>
    <t>Se realizó asistencia técnica como mecanismos para la medicion del desempeño institucional FURAG
Se realizó asistencia técnica sobre Riesgos y controles para las EAVs
Se realizó asistencia técnica sobre Lenguaje claro y efectivo en el sector educativo</t>
  </si>
  <si>
    <t>A esta actividad se le dio cumplimiento al 100% en el primer trimestre.</t>
  </si>
  <si>
    <t>Al realizar el seguimiento a los productos agregados por la entidad en el repositorio TEAMS, se evidencia que estos dan respuesta al avance descriptivo realizado y a lo que exige La actividad de, "Realizar y ejecutar las actividades establecidas en el plan de asistencia técnica", por lo anterior sí cumple</t>
  </si>
  <si>
    <t>Al realizar el seguimiento a los productos agregados por la entidad en el repositorio TEAMS, se evidencia el documento de lenguaje claro que exige la actividad "Realizar la traducción a lenguaje claro, guías, formatos, manuales, normas o procedimientos, teniendo en cuenta lineamientos generales establecidos por el Ministerio en el marco de la guía del Departamento Nacional de Planeación", por lo anterior cumple.</t>
  </si>
  <si>
    <t>Al realizar el seguimiento a los productos agregados por la entidad en el repositorio TEAMS, se evidencia el documento que exige la actividad "Evaluar los resultados del uso de los documentos traducidos a lenguaje claro", por lo anterior cumple.</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</si>
  <si>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</si>
  <si>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A esta actividad se le dió cumplimiento al 100% en el primer trimestre.</t>
  </si>
  <si>
    <t>Se encuentra anexo el documento de calificacion de estandares minimos del SG-SST, el cual es un referente para trazar plan de trabajo de la presente vigencia. La entidad adjunta un informe sobre avance de actividades del SG-SST, con un cumplimiento del 43% firmado por la coordinacion de talento humano y el profesional a cargo de SG-SST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</si>
</sst>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35"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2"/>
      <name val="Calibri"/>
      <family val="2"/>
    </font>
    <font>
      <b/>
      <sz val="10"/>
      <name val="Arial"/>
      <family val="2"/>
    </font>
    <font>
      <b/>
      <sz val="14"/>
      <color rgb="FFFFFFFF"/>
      <name val="Calibri"/>
      <family val="2"/>
    </font>
    <font>
      <sz val="12"/>
      <color rgb="FF000000"/>
      <name val="Calibri"/>
      <family val="2"/>
    </font>
    <font>
      <b/>
      <sz val="18"/>
      <name val="Arial"/>
      <family val="2"/>
    </font>
    <font>
      <sz val="14"/>
      <name val="Calibri"/>
      <family val="2"/>
    </font>
    <font>
      <sz val="14"/>
      <color rgb="FF000000"/>
      <name val="Calibri"/>
      <family val="2"/>
    </font>
    <font>
      <b/>
      <sz val="18"/>
      <color rgb="FFFFFFFF"/>
      <name val="Calibri"/>
      <family val="2"/>
    </font>
    <font>
      <b/>
      <sz val="18"/>
      <color rgb="FFFFFFFF"/>
      <name val="Calibri"/>
      <family val="2"/>
      <scheme val="minor"/>
    </font>
    <font>
      <sz val="18"/>
      <name val="Arial"/>
      <family val="2"/>
    </font>
    <font>
      <b/>
      <sz val="20"/>
      <name val="Arial"/>
      <family val="2"/>
    </font>
    <font>
      <sz val="16"/>
      <name val="Arial Black"/>
      <family val="2"/>
    </font>
    <font>
      <sz val="16"/>
      <color rgb="FF000000"/>
      <name val="Arial Black"/>
      <family val="2"/>
    </font>
    <font>
      <b/>
      <sz val="22"/>
      <color rgb="FFFFFFFF"/>
      <name val="Calibri"/>
      <family val="2"/>
      <scheme val="minor"/>
    </font>
    <font>
      <b/>
      <sz val="22"/>
      <color rgb="FFFFFFFF"/>
      <name val="Arial"/>
      <family val="2"/>
    </font>
    <font>
      <sz val="22"/>
      <name val="Arial"/>
      <family val="2"/>
    </font>
    <font>
      <sz val="14"/>
      <name val="Arial"/>
      <family val="2"/>
    </font>
    <font>
      <sz val="16"/>
      <name val="Arial"/>
      <family val="2"/>
    </font>
    <font>
      <b/>
      <sz val="18"/>
      <color rgb="FFFFFFFF"/>
      <name val="Arial"/>
      <family val="2"/>
    </font>
    <font>
      <b/>
      <sz val="12"/>
      <color rgb="FF444444"/>
      <name val="Calibri"/>
      <family val="2"/>
      <charset val="1"/>
    </font>
    <font>
      <sz val="11"/>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5B9BD5"/>
        <bgColor indexed="64"/>
      </patternFill>
    </fill>
    <fill>
      <patternFill patternType="solid">
        <fgColor theme="3" tint="0.39997558519241921"/>
        <bgColor indexed="64"/>
      </patternFill>
    </fill>
    <fill>
      <patternFill patternType="solid">
        <fgColor rgb="FF00B050"/>
        <bgColor rgb="FF000000"/>
      </patternFill>
    </fill>
    <fill>
      <patternFill patternType="solid">
        <fgColor rgb="FF00B05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style="thin">
        <color auto="1"/>
      </bottom>
      <diagonal/>
    </border>
    <border>
      <left/>
      <right style="hair">
        <color auto="1"/>
      </right>
      <top style="hair">
        <color auto="1"/>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80">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11" applyFont="1" applyFill="1" applyBorder="1" applyAlignment="1">
      <alignment horizontal="center" vertical="center"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0" fillId="0" borderId="0" xfId="0" applyAlignment="1">
      <alignment horizontal="center" vertical="center"/>
    </xf>
    <xf numFmtId="0" fontId="0" fillId="9" borderId="0" xfId="0" applyFill="1" applyAlignment="1">
      <alignment horizontal="center" vertical="center"/>
    </xf>
    <xf numFmtId="0" fontId="1" fillId="2" borderId="1" xfId="0" applyFont="1" applyFill="1" applyBorder="1" applyAlignment="1">
      <alignment horizontal="center" vertical="center" wrapText="1"/>
    </xf>
    <xf numFmtId="0" fontId="15" fillId="9" borderId="0" xfId="0" applyFont="1" applyFill="1"/>
    <xf numFmtId="0" fontId="16" fillId="14" borderId="7" xfId="0" applyFont="1" applyFill="1" applyBorder="1" applyAlignment="1">
      <alignment horizontal="center" vertical="center"/>
    </xf>
    <xf numFmtId="0" fontId="16" fillId="14" borderId="7" xfId="0" applyFont="1" applyFill="1" applyBorder="1" applyAlignment="1">
      <alignment horizontal="center" vertical="center" wrapText="1"/>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5" fillId="9" borderId="0" xfId="0" applyFont="1" applyFill="1"/>
    <xf numFmtId="0" fontId="11" fillId="0" borderId="0" xfId="0" applyFont="1"/>
    <xf numFmtId="0" fontId="18" fillId="9" borderId="0" xfId="0" applyFont="1" applyFill="1"/>
    <xf numFmtId="0" fontId="23" fillId="0" borderId="0" xfId="0" applyFont="1"/>
    <xf numFmtId="0" fontId="0" fillId="9" borderId="0" xfId="0" applyFill="1" applyAlignment="1">
      <alignment vertical="center"/>
    </xf>
    <xf numFmtId="0" fontId="0" fillId="0" borderId="0" xfId="0" applyAlignment="1">
      <alignment vertical="center"/>
    </xf>
    <xf numFmtId="9" fontId="25" fillId="9" borderId="1" xfId="0" applyNumberFormat="1" applyFont="1" applyFill="1" applyBorder="1" applyAlignment="1">
      <alignment horizontal="center" vertical="center"/>
    </xf>
    <xf numFmtId="2" fontId="0" fillId="0" borderId="0" xfId="0" applyNumberFormat="1" applyAlignment="1">
      <alignment horizontal="center" vertical="center"/>
    </xf>
    <xf numFmtId="9" fontId="25" fillId="9" borderId="1" xfId="0" applyNumberFormat="1" applyFont="1" applyFill="1" applyBorder="1" applyAlignment="1">
      <alignment horizontal="center" vertical="center" wrapText="1"/>
    </xf>
    <xf numFmtId="9" fontId="25" fillId="9" borderId="5" xfId="0" applyNumberFormat="1" applyFont="1" applyFill="1" applyBorder="1" applyAlignment="1">
      <alignment horizontal="center" vertical="center" wrapText="1"/>
    </xf>
    <xf numFmtId="9" fontId="26" fillId="9" borderId="1" xfId="11" applyFont="1" applyFill="1" applyBorder="1" applyAlignment="1">
      <alignment horizontal="center" vertical="center" wrapText="1"/>
    </xf>
    <xf numFmtId="0" fontId="29" fillId="0" borderId="0" xfId="0" applyFont="1"/>
    <xf numFmtId="9" fontId="19" fillId="0" borderId="1" xfId="11" applyFont="1" applyFill="1" applyBorder="1" applyAlignment="1">
      <alignment horizontal="center" vertical="center" wrapText="1"/>
    </xf>
    <xf numFmtId="9" fontId="14" fillId="0" borderId="1" xfId="11" applyFont="1" applyFill="1" applyBorder="1" applyAlignment="1">
      <alignment horizontal="center" vertical="center" wrapText="1"/>
    </xf>
    <xf numFmtId="9" fontId="7" fillId="0" borderId="6" xfId="11" applyFont="1" applyFill="1" applyBorder="1" applyAlignment="1">
      <alignment horizontal="center" vertical="center" wrapText="1"/>
    </xf>
    <xf numFmtId="9" fontId="19" fillId="0" borderId="1" xfId="11" applyFont="1" applyFill="1" applyBorder="1" applyAlignment="1">
      <alignment horizontal="justify" vertical="center" wrapText="1"/>
    </xf>
    <xf numFmtId="0" fontId="30" fillId="9" borderId="0" xfId="0" applyFont="1" applyFill="1" applyAlignment="1">
      <alignment horizontal="justify" vertical="center"/>
    </xf>
    <xf numFmtId="0" fontId="2" fillId="9" borderId="0" xfId="0" applyFont="1" applyFill="1" applyAlignment="1">
      <alignment horizontal="justify"/>
    </xf>
    <xf numFmtId="0" fontId="2" fillId="0" borderId="0" xfId="0" applyFont="1" applyAlignment="1">
      <alignment horizontal="justify"/>
    </xf>
    <xf numFmtId="9" fontId="18" fillId="11" borderId="1" xfId="0" applyNumberFormat="1" applyFont="1" applyFill="1" applyBorder="1" applyAlignment="1">
      <alignment horizontal="center" vertical="center"/>
    </xf>
    <xf numFmtId="0" fontId="23" fillId="9" borderId="0" xfId="0" applyFont="1" applyFill="1"/>
    <xf numFmtId="9" fontId="32" fillId="16" borderId="4" xfId="0" applyNumberFormat="1" applyFont="1" applyFill="1" applyBorder="1" applyAlignment="1">
      <alignment horizontal="center" vertical="center"/>
    </xf>
    <xf numFmtId="0" fontId="24" fillId="9" borderId="19" xfId="0" applyFont="1" applyFill="1" applyBorder="1" applyAlignment="1">
      <alignment horizontal="justify" vertical="center" wrapText="1"/>
    </xf>
    <xf numFmtId="9" fontId="0" fillId="9" borderId="0" xfId="0" applyNumberFormat="1" applyFill="1" applyAlignment="1">
      <alignment vertical="center"/>
    </xf>
    <xf numFmtId="9" fontId="7" fillId="0" borderId="19" xfId="11" applyFont="1" applyFill="1" applyBorder="1" applyAlignment="1">
      <alignment horizontal="center" vertical="center" wrapText="1"/>
    </xf>
    <xf numFmtId="9" fontId="7" fillId="0" borderId="2" xfId="11" applyFont="1" applyFill="1" applyBorder="1" applyAlignment="1">
      <alignment horizontal="center" vertical="center" wrapText="1"/>
    </xf>
    <xf numFmtId="0" fontId="11" fillId="9" borderId="0" xfId="0" applyFont="1" applyFill="1" applyAlignment="1">
      <alignment horizontal="left" vertical="center" wrapText="1"/>
    </xf>
    <xf numFmtId="0" fontId="12" fillId="8" borderId="1" xfId="0" applyFont="1" applyFill="1" applyBorder="1" applyAlignment="1">
      <alignment horizontal="left" vertical="center" wrapText="1"/>
    </xf>
    <xf numFmtId="0" fontId="11" fillId="0" borderId="0" xfId="0" applyFont="1" applyAlignment="1">
      <alignment horizontal="left" vertical="center" wrapText="1"/>
    </xf>
    <xf numFmtId="0" fontId="28" fillId="16" borderId="27" xfId="0" applyFont="1" applyFill="1" applyBorder="1" applyAlignment="1">
      <alignment horizontal="center" vertical="center"/>
    </xf>
    <xf numFmtId="10" fontId="0" fillId="0" borderId="0" xfId="0" applyNumberFormat="1" applyAlignment="1">
      <alignment vertical="center"/>
    </xf>
    <xf numFmtId="10" fontId="0" fillId="9" borderId="0" xfId="0" applyNumberFormat="1" applyFill="1" applyAlignment="1">
      <alignment vertical="center"/>
    </xf>
    <xf numFmtId="0" fontId="22" fillId="8" borderId="31" xfId="0" applyFont="1" applyFill="1" applyBorder="1" applyAlignment="1">
      <alignment horizontal="center" vertical="center" wrapText="1"/>
    </xf>
    <xf numFmtId="9" fontId="25" fillId="0" borderId="5" xfId="0" applyNumberFormat="1" applyFont="1" applyBorder="1" applyAlignment="1">
      <alignment horizontal="center" vertical="center" wrapText="1"/>
    </xf>
    <xf numFmtId="9" fontId="25" fillId="0" borderId="1" xfId="0" applyNumberFormat="1" applyFont="1" applyBorder="1" applyAlignment="1">
      <alignment horizontal="center" vertical="center" wrapText="1"/>
    </xf>
    <xf numFmtId="0" fontId="23" fillId="17" borderId="19" xfId="0" applyFont="1" applyFill="1" applyBorder="1" applyAlignment="1">
      <alignment horizontal="center" vertical="center" wrapText="1"/>
    </xf>
    <xf numFmtId="9" fontId="25" fillId="0" borderId="1" xfId="0" applyNumberFormat="1" applyFont="1" applyBorder="1" applyAlignment="1">
      <alignment horizontal="center" vertical="center"/>
    </xf>
    <xf numFmtId="9" fontId="0" fillId="9" borderId="0" xfId="0" applyNumberFormat="1" applyFill="1" applyAlignment="1">
      <alignment horizontal="center" vertical="center"/>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1" fontId="7" fillId="0" borderId="7" xfId="1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7" xfId="10" applyFont="1" applyFill="1" applyBorder="1" applyAlignment="1">
      <alignment horizontal="center" vertical="center" wrapText="1"/>
    </xf>
    <xf numFmtId="49" fontId="7" fillId="0" borderId="7" xfId="10" applyNumberFormat="1" applyFont="1" applyFill="1" applyBorder="1" applyAlignment="1">
      <alignment horizontal="center" vertical="center"/>
    </xf>
    <xf numFmtId="9" fontId="11" fillId="0" borderId="0" xfId="0" applyNumberFormat="1" applyFont="1"/>
    <xf numFmtId="9" fontId="7" fillId="0" borderId="7" xfId="11" applyFont="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0" borderId="5" xfId="0" applyFont="1" applyBorder="1" applyAlignment="1">
      <alignment horizontal="center" vertical="top" wrapText="1"/>
    </xf>
    <xf numFmtId="0" fontId="7" fillId="0" borderId="5" xfId="0" applyFont="1" applyBorder="1" applyAlignment="1">
      <alignment horizontal="center" vertical="center" wrapText="1"/>
    </xf>
    <xf numFmtId="0" fontId="7" fillId="0" borderId="1" xfId="0" applyFont="1" applyBorder="1" applyAlignment="1">
      <alignment horizontal="left" vertical="top" wrapText="1"/>
    </xf>
    <xf numFmtId="0" fontId="7" fillId="0" borderId="3" xfId="0" applyFont="1" applyBorder="1" applyAlignment="1">
      <alignment horizontal="center" vertical="center" wrapText="1"/>
    </xf>
    <xf numFmtId="9" fontId="7" fillId="0" borderId="20" xfId="0" applyNumberFormat="1" applyFont="1" applyBorder="1" applyAlignment="1">
      <alignment horizontal="center" vertical="center" wrapText="1"/>
    </xf>
    <xf numFmtId="0" fontId="7" fillId="0" borderId="20" xfId="0" applyFont="1" applyBorder="1" applyAlignment="1">
      <alignment horizontal="center" vertical="top" wrapText="1"/>
    </xf>
    <xf numFmtId="0" fontId="7" fillId="0" borderId="20" xfId="0" applyFont="1" applyBorder="1" applyAlignment="1">
      <alignment horizontal="center" vertical="center" wrapText="1"/>
    </xf>
    <xf numFmtId="0" fontId="17" fillId="0" borderId="1" xfId="0" applyFont="1" applyBorder="1" applyAlignment="1">
      <alignment horizontal="left" vertical="top" wrapText="1"/>
    </xf>
    <xf numFmtId="0" fontId="7" fillId="0" borderId="1" xfId="11" applyNumberFormat="1" applyFont="1" applyFill="1" applyBorder="1" applyAlignment="1">
      <alignment horizontal="center" vertical="center" wrapText="1"/>
    </xf>
    <xf numFmtId="0" fontId="7" fillId="0" borderId="5" xfId="0" applyFont="1" applyBorder="1" applyAlignment="1">
      <alignment horizontal="left" vertical="top" wrapText="1"/>
    </xf>
    <xf numFmtId="9" fontId="7" fillId="0" borderId="1" xfId="11" applyFont="1" applyFill="1" applyBorder="1" applyAlignment="1">
      <alignment horizontal="left" vertical="center" wrapText="1"/>
    </xf>
    <xf numFmtId="0" fontId="7" fillId="0" borderId="1" xfId="0" applyFont="1" applyBorder="1" applyAlignment="1">
      <alignment horizontal="center" vertical="top" wrapText="1"/>
    </xf>
    <xf numFmtId="0" fontId="17" fillId="0" borderId="19" xfId="0" applyFont="1" applyBorder="1" applyAlignment="1">
      <alignment vertical="top" wrapText="1"/>
    </xf>
    <xf numFmtId="0" fontId="7" fillId="0" borderId="20" xfId="0" applyFont="1" applyBorder="1" applyAlignment="1">
      <alignment horizontal="left" wrapText="1"/>
    </xf>
    <xf numFmtId="0" fontId="20" fillId="0" borderId="19" xfId="0" applyFont="1" applyBorder="1" applyAlignment="1">
      <alignment vertical="top" wrapText="1"/>
    </xf>
    <xf numFmtId="0" fontId="19" fillId="0" borderId="19" xfId="0" applyFont="1" applyBorder="1" applyAlignment="1">
      <alignment horizontal="left" vertical="top" wrapText="1"/>
    </xf>
    <xf numFmtId="0" fontId="7" fillId="0" borderId="20" xfId="0" applyFont="1" applyBorder="1" applyAlignment="1">
      <alignment horizontal="left" vertical="top" wrapText="1"/>
    </xf>
    <xf numFmtId="0" fontId="33" fillId="0" borderId="26" xfId="0" applyFont="1" applyBorder="1" applyAlignment="1">
      <alignment horizontal="center" vertical="center" wrapText="1"/>
    </xf>
    <xf numFmtId="0" fontId="7" fillId="0" borderId="30" xfId="0" applyFont="1" applyBorder="1" applyAlignment="1">
      <alignment horizontal="left" vertical="top" wrapText="1"/>
    </xf>
    <xf numFmtId="9" fontId="7" fillId="0" borderId="29" xfId="0" applyNumberFormat="1" applyFont="1" applyBorder="1" applyAlignment="1">
      <alignment horizontal="center" vertical="center" wrapText="1"/>
    </xf>
    <xf numFmtId="0" fontId="7" fillId="0" borderId="30" xfId="0" applyFont="1" applyBorder="1" applyAlignment="1">
      <alignment horizontal="center" vertical="center" wrapText="1"/>
    </xf>
    <xf numFmtId="0" fontId="20" fillId="0" borderId="1" xfId="0" applyFont="1" applyBorder="1" applyAlignment="1">
      <alignment horizontal="justify" vertical="center" wrapText="1"/>
    </xf>
    <xf numFmtId="0" fontId="20" fillId="0" borderId="1" xfId="0" applyFont="1" applyBorder="1" applyAlignment="1">
      <alignment horizontal="justify" wrapText="1"/>
    </xf>
    <xf numFmtId="0" fontId="19" fillId="0" borderId="1" xfId="0" applyFont="1" applyBorder="1" applyAlignment="1">
      <alignment horizontal="justify" vertical="center" wrapText="1"/>
    </xf>
    <xf numFmtId="0" fontId="19" fillId="0" borderId="19" xfId="0" applyFont="1" applyBorder="1" applyAlignment="1">
      <alignment horizontal="justify" vertical="center" wrapText="1"/>
    </xf>
    <xf numFmtId="9" fontId="19" fillId="0" borderId="20" xfId="0" applyNumberFormat="1" applyFont="1" applyBorder="1" applyAlignment="1">
      <alignment horizontal="justify" vertical="center" wrapText="1"/>
    </xf>
    <xf numFmtId="0" fontId="19" fillId="0" borderId="20" xfId="0" applyFont="1" applyBorder="1" applyAlignment="1">
      <alignment horizontal="justify" vertical="center" wrapText="1"/>
    </xf>
    <xf numFmtId="0" fontId="27"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9" fontId="25" fillId="0" borderId="1" xfId="11" applyFont="1" applyFill="1" applyBorder="1" applyAlignment="1">
      <alignment horizontal="center" vertical="center" wrapText="1"/>
    </xf>
    <xf numFmtId="9" fontId="31" fillId="0" borderId="0" xfId="0" applyNumberFormat="1" applyFont="1" applyAlignment="1">
      <alignment horizontal="center" vertical="center"/>
    </xf>
    <xf numFmtId="9" fontId="23" fillId="0" borderId="0" xfId="0" applyNumberFormat="1" applyFont="1" applyAlignment="1">
      <alignment horizontal="center" vertical="center"/>
    </xf>
    <xf numFmtId="9" fontId="0" fillId="0" borderId="0" xfId="0" applyNumberFormat="1" applyAlignment="1">
      <alignment horizontal="center" vertical="center"/>
    </xf>
    <xf numFmtId="0" fontId="27" fillId="0" borderId="4" xfId="0" applyFont="1" applyBorder="1" applyAlignment="1">
      <alignment horizontal="center" vertical="center" wrapText="1"/>
    </xf>
    <xf numFmtId="0" fontId="34" fillId="0" borderId="1" xfId="0" applyFont="1" applyBorder="1" applyAlignment="1">
      <alignment wrapText="1"/>
    </xf>
    <xf numFmtId="0" fontId="34" fillId="0" borderId="2" xfId="0" applyFont="1" applyBorder="1" applyAlignment="1">
      <alignment wrapText="1"/>
    </xf>
    <xf numFmtId="9" fontId="18" fillId="18" borderId="1" xfId="0" applyNumberFormat="1" applyFont="1" applyFill="1" applyBorder="1" applyAlignment="1">
      <alignment horizontal="center" vertical="center"/>
    </xf>
    <xf numFmtId="9" fontId="25" fillId="19" borderId="1" xfId="0" applyNumberFormat="1" applyFont="1" applyFill="1" applyBorder="1" applyAlignment="1">
      <alignment horizontal="center" vertical="center"/>
    </xf>
    <xf numFmtId="9" fontId="25" fillId="6" borderId="1" xfId="0" applyNumberFormat="1" applyFont="1" applyFill="1" applyBorder="1" applyAlignment="1">
      <alignment horizontal="center" vertical="center"/>
    </xf>
    <xf numFmtId="9" fontId="7" fillId="9" borderId="1" xfId="11"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16" fillId="14" borderId="7"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16" fillId="14" borderId="16" xfId="0" applyFont="1" applyFill="1" applyBorder="1" applyAlignment="1">
      <alignment horizontal="center" vertical="center" wrapText="1"/>
    </xf>
    <xf numFmtId="0" fontId="16" fillId="14" borderId="17" xfId="0" applyFont="1" applyFill="1" applyBorder="1" applyAlignment="1">
      <alignment horizontal="center" vertical="center" wrapText="1"/>
    </xf>
    <xf numFmtId="0" fontId="16" fillId="14" borderId="18" xfId="0" applyFont="1" applyFill="1" applyBorder="1" applyAlignment="1">
      <alignment horizontal="center" vertical="center" wrapText="1"/>
    </xf>
    <xf numFmtId="0" fontId="16" fillId="14" borderId="7" xfId="0" applyFont="1" applyFill="1" applyBorder="1" applyAlignment="1">
      <alignment horizontal="center" vertical="center"/>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22" fillId="8" borderId="6"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1" fillId="14" borderId="7" xfId="0" applyFont="1" applyFill="1" applyBorder="1" applyAlignment="1">
      <alignment horizontal="center" vertical="center" wrapText="1"/>
    </xf>
    <xf numFmtId="0" fontId="21" fillId="14" borderId="2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0" fontId="21" fillId="14" borderId="16" xfId="0" applyFont="1" applyFill="1" applyBorder="1" applyAlignment="1">
      <alignment horizontal="center" vertical="center" wrapText="1"/>
    </xf>
    <xf numFmtId="0" fontId="21" fillId="14" borderId="17" xfId="0" applyFont="1" applyFill="1" applyBorder="1" applyAlignment="1">
      <alignment horizontal="center" vertical="center" wrapText="1"/>
    </xf>
    <xf numFmtId="0" fontId="21" fillId="14" borderId="18" xfId="0" applyFont="1" applyFill="1" applyBorder="1" applyAlignment="1">
      <alignment horizontal="center" vertical="center" wrapText="1"/>
    </xf>
    <xf numFmtId="0" fontId="22" fillId="8" borderId="31" xfId="0" applyFont="1" applyFill="1" applyBorder="1" applyAlignment="1">
      <alignment horizontal="center" vertical="center" wrapText="1"/>
    </xf>
    <xf numFmtId="0" fontId="22" fillId="8" borderId="32"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16" fillId="14" borderId="21" xfId="0" applyFont="1" applyFill="1" applyBorder="1" applyAlignment="1">
      <alignment horizontal="center" vertical="center"/>
    </xf>
    <xf numFmtId="0" fontId="16" fillId="14" borderId="33" xfId="0" applyFont="1" applyFill="1" applyBorder="1" applyAlignment="1">
      <alignment horizontal="center" vertical="center"/>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19" fillId="13" borderId="3" xfId="0" applyFont="1" applyFill="1" applyBorder="1" applyAlignment="1">
      <alignment horizontal="justify" vertical="center" wrapText="1"/>
    </xf>
    <xf numFmtId="9" fontId="7" fillId="13" borderId="1" xfId="11"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00000000-0011-0000-FFFF-FFFF00000000}"/>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3</xdr:col>
      <xdr:colOff>152400</xdr:colOff>
      <xdr:row>2</xdr:row>
      <xdr:rowOff>161925</xdr:rowOff>
    </xdr:to>
    <xdr:pic>
      <xdr:nvPicPr>
        <xdr:cNvPr id="2" name="Imagen 1" descr="Imagen que contiene Texto&#10;&#10;Descripción generada automáticament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47625"/>
          <a:ext cx="3219450"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1800225</xdr:colOff>
      <xdr:row>1</xdr:row>
      <xdr:rowOff>266700</xdr:rowOff>
    </xdr:to>
    <xdr:pic>
      <xdr:nvPicPr>
        <xdr:cNvPr id="3" name="Imagen 2">
          <a:extLst>
            <a:ext uri="{FF2B5EF4-FFF2-40B4-BE49-F238E27FC236}">
              <a16:creationId xmlns:a16="http://schemas.microsoft.com/office/drawing/2014/main" id="{908D6DC6-EFB7-41B2-AEF4-9374623880E1}"/>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1"/>
        <a:stretch>
          <a:fillRect/>
        </a:stretch>
      </xdr:blipFill>
      <xdr:spPr>
        <a:xfrm>
          <a:off x="38100" y="0"/>
          <a:ext cx="3505200"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1877787</xdr:colOff>
      <xdr:row>4</xdr:row>
      <xdr:rowOff>179030</xdr:rowOff>
    </xdr:to>
    <xdr:pic>
      <xdr:nvPicPr>
        <xdr:cNvPr id="2" name="Imagen 1" descr="https://intranetmen.mineducacion.gov.co/Style%20Library/Intranet%20MinEducacion/images/LogoMinedu_060818.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77786" cy="641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tinez Vergara Jorge Eduardo" id="{E1F90C66-7817-4825-AC97-9C36466098A8}" userId="S::planeacion_intenalco.edu.co#ext#@mineducaciongovco.onmicrosoft.com::107aa38f-cac9-48ae-afb8-310c956118f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2:AC17"/>
  <sheetViews>
    <sheetView showGridLines="0" topLeftCell="A6" zoomScale="70" zoomScaleNormal="70" zoomScalePageLayoutView="90" workbookViewId="0">
      <selection activeCell="O7" sqref="O7"/>
    </sheetView>
  </sheetViews>
  <sheetFormatPr baseColWidth="10" defaultColWidth="11.42578125" defaultRowHeight="15" x14ac:dyDescent="0.2"/>
  <cols>
    <col min="1" max="2" width="11.42578125" style="17"/>
    <col min="3" max="3" width="23.85546875" style="17" customWidth="1"/>
    <col min="4" max="4" width="38.5703125" style="17" customWidth="1"/>
    <col min="5" max="5" width="26.7109375" style="17" customWidth="1"/>
    <col min="6" max="6" width="14.7109375" style="17" customWidth="1"/>
    <col min="7" max="7" width="20" style="17" customWidth="1"/>
    <col min="8" max="8" width="28" style="17" customWidth="1"/>
    <col min="9" max="9" width="18.28515625" style="17" customWidth="1"/>
    <col min="10" max="10" width="22.5703125" style="17" customWidth="1"/>
    <col min="11" max="11" width="22.140625" style="17" customWidth="1"/>
    <col min="12" max="12" width="17.42578125" style="17" customWidth="1"/>
    <col min="13" max="13" width="20.7109375" style="17" customWidth="1"/>
    <col min="14" max="14" width="18.85546875" style="17" customWidth="1"/>
    <col min="15" max="15" width="17.85546875" style="17" customWidth="1"/>
    <col min="16" max="16" width="29.28515625" style="17" customWidth="1"/>
    <col min="17" max="16384" width="11.42578125" style="17"/>
  </cols>
  <sheetData>
    <row r="2" spans="1:29" x14ac:dyDescent="0.2">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4" spans="1:29" ht="18.75" x14ac:dyDescent="0.2">
      <c r="A4" s="126" t="s">
        <v>0</v>
      </c>
      <c r="B4" s="126" t="s">
        <v>1</v>
      </c>
      <c r="C4" s="126" t="s">
        <v>2</v>
      </c>
      <c r="D4" s="126" t="s">
        <v>3</v>
      </c>
      <c r="E4" s="129" t="s">
        <v>4</v>
      </c>
      <c r="F4" s="126" t="s">
        <v>5</v>
      </c>
      <c r="G4" s="126" t="s">
        <v>6</v>
      </c>
      <c r="H4" s="126" t="s">
        <v>7</v>
      </c>
      <c r="I4" s="126" t="s">
        <v>8</v>
      </c>
      <c r="J4" s="132" t="s">
        <v>9</v>
      </c>
      <c r="K4" s="132"/>
      <c r="L4" s="126" t="s">
        <v>10</v>
      </c>
      <c r="M4" s="126"/>
      <c r="N4" s="126"/>
      <c r="O4" s="126"/>
      <c r="P4" s="32"/>
      <c r="Q4" s="32"/>
      <c r="R4" s="32"/>
      <c r="S4" s="32"/>
      <c r="T4" s="32"/>
      <c r="U4" s="32"/>
      <c r="V4" s="32"/>
      <c r="W4" s="32"/>
      <c r="X4" s="32"/>
      <c r="Y4" s="32"/>
      <c r="Z4" s="32"/>
      <c r="AA4" s="32"/>
      <c r="AB4" s="32"/>
      <c r="AC4" s="32"/>
    </row>
    <row r="5" spans="1:29" ht="18.75" x14ac:dyDescent="0.2">
      <c r="A5" s="126"/>
      <c r="B5" s="126"/>
      <c r="C5" s="126"/>
      <c r="D5" s="126"/>
      <c r="E5" s="130"/>
      <c r="F5" s="126"/>
      <c r="G5" s="126"/>
      <c r="H5" s="126"/>
      <c r="I5" s="126"/>
      <c r="J5" s="129" t="s">
        <v>11</v>
      </c>
      <c r="K5" s="129" t="s">
        <v>12</v>
      </c>
      <c r="L5" s="25" t="s">
        <v>13</v>
      </c>
      <c r="M5" s="25" t="s">
        <v>14</v>
      </c>
      <c r="N5" s="25" t="s">
        <v>15</v>
      </c>
      <c r="O5" s="25" t="s">
        <v>16</v>
      </c>
      <c r="P5" s="32"/>
      <c r="Q5" s="32"/>
      <c r="R5" s="32"/>
      <c r="S5" s="32"/>
      <c r="T5" s="32"/>
      <c r="U5" s="32"/>
      <c r="V5" s="32"/>
      <c r="W5" s="32"/>
      <c r="X5" s="32"/>
      <c r="Y5" s="32"/>
      <c r="Z5" s="32"/>
      <c r="AA5" s="32"/>
      <c r="AB5" s="32"/>
      <c r="AC5" s="32"/>
    </row>
    <row r="6" spans="1:29" ht="37.5" x14ac:dyDescent="0.2">
      <c r="A6" s="126"/>
      <c r="B6" s="126"/>
      <c r="C6" s="126"/>
      <c r="D6" s="126"/>
      <c r="E6" s="131"/>
      <c r="F6" s="126"/>
      <c r="G6" s="126"/>
      <c r="H6" s="126"/>
      <c r="I6" s="126"/>
      <c r="J6" s="131"/>
      <c r="K6" s="131"/>
      <c r="L6" s="26" t="s">
        <v>17</v>
      </c>
      <c r="M6" s="26" t="s">
        <v>17</v>
      </c>
      <c r="N6" s="26" t="s">
        <v>17</v>
      </c>
      <c r="O6" s="26" t="s">
        <v>17</v>
      </c>
      <c r="P6" s="32"/>
      <c r="Q6" s="32"/>
      <c r="R6" s="32"/>
      <c r="S6" s="32"/>
      <c r="T6" s="32"/>
      <c r="U6" s="32"/>
      <c r="V6" s="32"/>
      <c r="W6" s="32"/>
      <c r="X6" s="32"/>
      <c r="Y6" s="32"/>
      <c r="Z6" s="32"/>
      <c r="AA6" s="32"/>
      <c r="AB6" s="32"/>
      <c r="AC6" s="32"/>
    </row>
    <row r="7" spans="1:29" ht="94.5" x14ac:dyDescent="0.2">
      <c r="A7" s="123" t="s">
        <v>18</v>
      </c>
      <c r="B7" s="125" t="s">
        <v>19</v>
      </c>
      <c r="C7" s="127" t="s">
        <v>20</v>
      </c>
      <c r="D7" s="69" t="s">
        <v>21</v>
      </c>
      <c r="E7" s="69" t="s">
        <v>22</v>
      </c>
      <c r="F7" s="70" t="s">
        <v>23</v>
      </c>
      <c r="G7" s="69" t="s">
        <v>24</v>
      </c>
      <c r="H7" s="69" t="s">
        <v>25</v>
      </c>
      <c r="I7" s="69" t="s">
        <v>26</v>
      </c>
      <c r="J7" s="71">
        <v>44958</v>
      </c>
      <c r="K7" s="72">
        <v>45015</v>
      </c>
      <c r="L7" s="73">
        <v>1</v>
      </c>
      <c r="M7" s="73">
        <v>0</v>
      </c>
      <c r="N7" s="73">
        <v>0</v>
      </c>
      <c r="O7" s="69">
        <v>0</v>
      </c>
      <c r="P7" s="32"/>
      <c r="Q7" s="32"/>
      <c r="R7" s="32"/>
      <c r="S7" s="32"/>
      <c r="T7" s="32"/>
      <c r="U7" s="32"/>
      <c r="V7" s="32"/>
      <c r="W7" s="32"/>
      <c r="X7" s="32"/>
      <c r="Y7" s="32"/>
      <c r="Z7" s="32"/>
      <c r="AA7" s="32"/>
      <c r="AB7" s="32"/>
      <c r="AC7" s="32"/>
    </row>
    <row r="8" spans="1:29" s="32" customFormat="1" ht="94.5" x14ac:dyDescent="0.2">
      <c r="A8" s="124"/>
      <c r="B8" s="125"/>
      <c r="C8" s="128"/>
      <c r="D8" s="69" t="s">
        <v>27</v>
      </c>
      <c r="E8" s="69" t="s">
        <v>28</v>
      </c>
      <c r="F8" s="70">
        <v>1</v>
      </c>
      <c r="G8" s="69" t="s">
        <v>29</v>
      </c>
      <c r="H8" s="69" t="s">
        <v>30</v>
      </c>
      <c r="I8" s="69" t="s">
        <v>31</v>
      </c>
      <c r="J8" s="71">
        <v>45017</v>
      </c>
      <c r="K8" s="72">
        <v>45291</v>
      </c>
      <c r="L8" s="74">
        <v>0</v>
      </c>
      <c r="M8" s="74">
        <v>0.33329999999999999</v>
      </c>
      <c r="N8" s="74">
        <v>0.33329999999999999</v>
      </c>
      <c r="O8" s="78">
        <v>0.33329999999999999</v>
      </c>
      <c r="P8" s="77"/>
    </row>
    <row r="9" spans="1:29" ht="78.75" x14ac:dyDescent="0.2">
      <c r="A9" s="124"/>
      <c r="B9" s="125"/>
      <c r="C9" s="128"/>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77"/>
      <c r="Q9" s="32"/>
      <c r="R9" s="32"/>
      <c r="S9" s="32"/>
      <c r="T9" s="32"/>
      <c r="U9" s="32"/>
      <c r="V9" s="32"/>
      <c r="W9" s="32"/>
      <c r="X9" s="32"/>
      <c r="Y9" s="32"/>
      <c r="Z9" s="32"/>
      <c r="AA9" s="32"/>
      <c r="AB9" s="32"/>
      <c r="AC9" s="32"/>
    </row>
    <row r="10" spans="1:29" ht="78.75" x14ac:dyDescent="0.2">
      <c r="A10" s="124"/>
      <c r="B10" s="125"/>
      <c r="C10" s="128"/>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77"/>
      <c r="Q10" s="32"/>
      <c r="R10" s="32"/>
      <c r="S10" s="32"/>
      <c r="T10" s="32"/>
      <c r="U10" s="32"/>
      <c r="V10" s="32"/>
      <c r="W10" s="32"/>
      <c r="X10" s="32"/>
      <c r="Y10" s="32"/>
      <c r="Z10" s="32"/>
      <c r="AA10" s="32"/>
      <c r="AB10" s="32"/>
      <c r="AC10" s="32"/>
    </row>
    <row r="11" spans="1:29" ht="110.25" x14ac:dyDescent="0.2">
      <c r="A11" s="124"/>
      <c r="B11" s="125"/>
      <c r="C11" s="128"/>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77"/>
      <c r="Q11" s="32"/>
      <c r="R11" s="32"/>
      <c r="S11" s="32"/>
      <c r="T11" s="32"/>
      <c r="U11" s="32"/>
      <c r="V11" s="32"/>
      <c r="W11" s="32"/>
      <c r="X11" s="32"/>
      <c r="Y11" s="32"/>
      <c r="Z11" s="32"/>
      <c r="AA11" s="32"/>
      <c r="AB11" s="32"/>
      <c r="AC11" s="32"/>
    </row>
    <row r="12" spans="1:29" ht="110.25" x14ac:dyDescent="0.2">
      <c r="A12" s="124"/>
      <c r="B12" s="125"/>
      <c r="C12" s="128"/>
      <c r="D12" s="69" t="s">
        <v>40</v>
      </c>
      <c r="E12" s="69" t="s">
        <v>41</v>
      </c>
      <c r="F12" s="70" t="s">
        <v>42</v>
      </c>
      <c r="G12" s="70" t="s">
        <v>43</v>
      </c>
      <c r="H12" s="69" t="s">
        <v>44</v>
      </c>
      <c r="I12" s="69" t="s">
        <v>26</v>
      </c>
      <c r="J12" s="71">
        <v>45047</v>
      </c>
      <c r="K12" s="72">
        <v>45291</v>
      </c>
      <c r="L12" s="76" t="s">
        <v>45</v>
      </c>
      <c r="M12" s="76" t="s">
        <v>46</v>
      </c>
      <c r="N12" s="76" t="s">
        <v>45</v>
      </c>
      <c r="O12" s="69" t="s">
        <v>46</v>
      </c>
      <c r="P12" s="32"/>
      <c r="Q12" s="32"/>
      <c r="R12" s="32"/>
      <c r="S12" s="32"/>
      <c r="T12" s="32"/>
      <c r="U12" s="32"/>
      <c r="V12" s="32"/>
      <c r="W12" s="32"/>
      <c r="X12" s="32"/>
      <c r="Y12" s="32"/>
      <c r="Z12" s="32"/>
      <c r="AA12" s="32"/>
      <c r="AB12" s="32"/>
      <c r="AC12" s="32"/>
    </row>
    <row r="13" spans="1:29" ht="110.25" x14ac:dyDescent="0.2">
      <c r="A13" s="124"/>
      <c r="B13" s="125"/>
      <c r="C13" s="128"/>
      <c r="D13" s="69" t="s">
        <v>47</v>
      </c>
      <c r="E13" s="69" t="s">
        <v>48</v>
      </c>
      <c r="F13" s="70" t="s">
        <v>49</v>
      </c>
      <c r="G13" s="70" t="s">
        <v>50</v>
      </c>
      <c r="H13" s="69" t="s">
        <v>44</v>
      </c>
      <c r="I13" s="69" t="s">
        <v>26</v>
      </c>
      <c r="J13" s="71">
        <v>45047</v>
      </c>
      <c r="K13" s="72">
        <v>45291</v>
      </c>
      <c r="L13" s="76" t="s">
        <v>45</v>
      </c>
      <c r="M13" s="76" t="s">
        <v>46</v>
      </c>
      <c r="N13" s="76" t="s">
        <v>45</v>
      </c>
      <c r="O13" s="69" t="s">
        <v>46</v>
      </c>
      <c r="P13" s="32"/>
      <c r="Q13" s="32"/>
      <c r="R13" s="32"/>
      <c r="S13" s="32"/>
      <c r="T13" s="32"/>
      <c r="U13" s="32"/>
      <c r="V13" s="32"/>
      <c r="W13" s="32"/>
      <c r="X13" s="32"/>
      <c r="Y13" s="32"/>
      <c r="Z13" s="32"/>
      <c r="AA13" s="32"/>
      <c r="AB13" s="32"/>
      <c r="AC13" s="32"/>
    </row>
    <row r="14" spans="1:29" ht="78.75" x14ac:dyDescent="0.2">
      <c r="A14" s="124"/>
      <c r="B14" s="125"/>
      <c r="C14" s="128"/>
      <c r="D14" s="69" t="s">
        <v>51</v>
      </c>
      <c r="E14" s="69" t="s">
        <v>52</v>
      </c>
      <c r="F14" s="70">
        <v>1</v>
      </c>
      <c r="G14" s="69" t="s">
        <v>53</v>
      </c>
      <c r="H14" s="69" t="s">
        <v>54</v>
      </c>
      <c r="I14" s="69" t="s">
        <v>31</v>
      </c>
      <c r="J14" s="71">
        <v>44593</v>
      </c>
      <c r="K14" s="71">
        <v>44926</v>
      </c>
      <c r="L14" s="70">
        <v>1</v>
      </c>
      <c r="M14" s="70">
        <v>1</v>
      </c>
      <c r="N14" s="70">
        <v>1</v>
      </c>
      <c r="O14" s="78">
        <v>1</v>
      </c>
      <c r="P14" s="32"/>
      <c r="Q14" s="32"/>
      <c r="R14" s="32"/>
      <c r="S14" s="32"/>
      <c r="T14" s="32"/>
      <c r="U14" s="32"/>
      <c r="V14" s="32"/>
      <c r="W14" s="32"/>
      <c r="X14" s="32"/>
      <c r="Y14" s="32"/>
      <c r="Z14" s="32"/>
      <c r="AA14" s="32"/>
      <c r="AB14" s="32"/>
      <c r="AC14" s="32"/>
    </row>
    <row r="15" spans="1:29" ht="63" x14ac:dyDescent="0.2">
      <c r="A15" s="124"/>
      <c r="B15" s="125"/>
      <c r="C15" s="128"/>
      <c r="D15" s="69" t="s">
        <v>55</v>
      </c>
      <c r="E15" s="69" t="s">
        <v>56</v>
      </c>
      <c r="F15" s="70">
        <v>1</v>
      </c>
      <c r="G15" s="69" t="s">
        <v>56</v>
      </c>
      <c r="H15" s="69" t="s">
        <v>57</v>
      </c>
      <c r="I15" s="69" t="s">
        <v>26</v>
      </c>
      <c r="J15" s="71">
        <v>44927</v>
      </c>
      <c r="K15" s="71">
        <v>45015</v>
      </c>
      <c r="L15" s="70">
        <v>1</v>
      </c>
      <c r="M15" s="70">
        <v>0</v>
      </c>
      <c r="N15" s="70">
        <v>0</v>
      </c>
      <c r="O15" s="78">
        <v>0</v>
      </c>
      <c r="P15" s="32"/>
      <c r="Q15" s="32"/>
      <c r="R15" s="32"/>
      <c r="S15" s="32"/>
      <c r="T15" s="32"/>
      <c r="U15" s="32"/>
      <c r="V15" s="32"/>
      <c r="W15" s="32"/>
      <c r="X15" s="32"/>
      <c r="Y15" s="32"/>
      <c r="Z15" s="32"/>
      <c r="AA15" s="32"/>
      <c r="AB15" s="32"/>
      <c r="AC15" s="32"/>
    </row>
    <row r="16" spans="1:29" ht="201" customHeight="1" x14ac:dyDescent="0.2">
      <c r="A16" s="124"/>
      <c r="B16" s="125"/>
      <c r="C16" s="128"/>
      <c r="D16" s="69" t="s">
        <v>58</v>
      </c>
      <c r="E16" s="69" t="s">
        <v>59</v>
      </c>
      <c r="F16" s="70">
        <v>0.9</v>
      </c>
      <c r="G16" s="69" t="s">
        <v>60</v>
      </c>
      <c r="H16" s="69" t="s">
        <v>61</v>
      </c>
      <c r="I16" s="69" t="s">
        <v>62</v>
      </c>
      <c r="J16" s="71">
        <v>45017</v>
      </c>
      <c r="K16" s="71">
        <v>45291</v>
      </c>
      <c r="L16" s="74">
        <v>0</v>
      </c>
      <c r="M16" s="75">
        <v>0.3</v>
      </c>
      <c r="N16" s="75">
        <v>0.3</v>
      </c>
      <c r="O16" s="78">
        <v>0.3</v>
      </c>
      <c r="P16" s="77"/>
      <c r="Q16" s="32"/>
      <c r="R16" s="32"/>
      <c r="S16" s="32"/>
      <c r="T16" s="32"/>
      <c r="U16" s="32"/>
      <c r="V16" s="32"/>
      <c r="W16" s="32"/>
      <c r="X16" s="32"/>
      <c r="Y16" s="32"/>
      <c r="Z16" s="32"/>
      <c r="AA16" s="32"/>
      <c r="AB16" s="32"/>
      <c r="AC16" s="32"/>
    </row>
    <row r="17" spans="1:16" x14ac:dyDescent="0.2">
      <c r="A17" s="32"/>
      <c r="B17" s="32"/>
      <c r="C17" s="32"/>
      <c r="D17" s="32"/>
      <c r="E17" s="32"/>
      <c r="F17" s="32"/>
      <c r="G17" s="32"/>
      <c r="H17" s="32"/>
      <c r="I17" s="32"/>
      <c r="J17" s="32"/>
      <c r="K17" s="32"/>
      <c r="L17" s="32"/>
      <c r="M17" s="32"/>
      <c r="N17" s="32"/>
      <c r="O17" s="32"/>
      <c r="P17" s="32"/>
    </row>
  </sheetData>
  <mergeCells count="16">
    <mergeCell ref="I4:I6"/>
    <mergeCell ref="J4:K4"/>
    <mergeCell ref="L4:O4"/>
    <mergeCell ref="J5:J6"/>
    <mergeCell ref="K5:K6"/>
    <mergeCell ref="D4:D6"/>
    <mergeCell ref="E4:E6"/>
    <mergeCell ref="F4:F6"/>
    <mergeCell ref="G4:G6"/>
    <mergeCell ref="H4:H6"/>
    <mergeCell ref="A7:A16"/>
    <mergeCell ref="B7:B16"/>
    <mergeCell ref="A4:A6"/>
    <mergeCell ref="B4:B6"/>
    <mergeCell ref="C4:C6"/>
    <mergeCell ref="C7:C1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D22"/>
  <sheetViews>
    <sheetView showGridLines="0" zoomScale="40" zoomScaleNormal="40" workbookViewId="0">
      <pane ySplit="6" topLeftCell="A7" activePane="bottomLeft" state="frozen"/>
      <selection activeCell="B1" sqref="B1"/>
      <selection pane="bottomLeft" activeCell="B7" sqref="B7"/>
    </sheetView>
  </sheetViews>
  <sheetFormatPr baseColWidth="10" defaultColWidth="11.42578125" defaultRowHeight="23.25" x14ac:dyDescent="0.35"/>
  <cols>
    <col min="1" max="1" width="26.140625" customWidth="1"/>
    <col min="2" max="2" width="74.85546875" style="49" customWidth="1"/>
    <col min="3" max="3" width="34.7109375" customWidth="1"/>
    <col min="4" max="4" width="23.85546875" customWidth="1"/>
    <col min="5" max="5" width="46.28515625" customWidth="1"/>
    <col min="6" max="6" width="31.5703125" customWidth="1"/>
    <col min="7" max="7" width="14.5703125" customWidth="1"/>
    <col min="8" max="8" width="22.140625" style="21" customWidth="1"/>
    <col min="9" max="9" width="27" style="21" hidden="1" customWidth="1"/>
    <col min="10" max="10" width="24.85546875" style="21" hidden="1" customWidth="1"/>
    <col min="11" max="12" width="20.5703125" style="21" hidden="1" customWidth="1"/>
    <col min="13" max="13" width="21.140625" style="21" customWidth="1"/>
    <col min="14" max="14" width="31.85546875" style="21" hidden="1" customWidth="1"/>
    <col min="15" max="16" width="16.28515625" style="21" hidden="1" customWidth="1"/>
    <col min="17" max="17" width="18.5703125" style="21" hidden="1" customWidth="1"/>
    <col min="18" max="18" width="22.140625" style="21" customWidth="1"/>
    <col min="19" max="19" width="22.5703125" style="21" hidden="1" customWidth="1"/>
    <col min="20" max="21" width="16.28515625" style="21" hidden="1" customWidth="1"/>
    <col min="22" max="22" width="18.28515625" style="21" hidden="1" customWidth="1"/>
    <col min="23" max="23" width="22.42578125" style="21" customWidth="1"/>
    <col min="24" max="24" width="24" style="21" hidden="1" customWidth="1"/>
    <col min="25" max="26" width="16.28515625" style="21" hidden="1" customWidth="1"/>
    <col min="27" max="27" width="21.7109375" style="21" hidden="1" customWidth="1"/>
    <col min="28" max="28" width="28.7109375" style="21" customWidth="1"/>
    <col min="29" max="29" width="33.140625" style="21" hidden="1" customWidth="1"/>
    <col min="30" max="31" width="16.28515625" style="21" hidden="1" customWidth="1"/>
    <col min="32" max="32" width="19.42578125" style="21" hidden="1" customWidth="1"/>
    <col min="33" max="33" width="29.85546875" style="21" customWidth="1"/>
    <col min="34" max="34" width="33" style="21" hidden="1" customWidth="1"/>
    <col min="35" max="36" width="16.28515625" style="21" hidden="1" customWidth="1"/>
    <col min="37" max="37" width="18.42578125" style="21" hidden="1" customWidth="1"/>
    <col min="38" max="38" width="29.7109375" style="21" customWidth="1"/>
    <col min="39" max="39" width="33.140625" style="21" hidden="1" customWidth="1"/>
    <col min="40" max="41" width="16.28515625" style="21" hidden="1" customWidth="1"/>
    <col min="42" max="42" width="18.42578125" style="21" hidden="1" customWidth="1"/>
    <col min="43" max="43" width="30.85546875" style="21" customWidth="1"/>
    <col min="44" max="44" width="29" style="21" hidden="1" customWidth="1"/>
    <col min="45" max="45" width="25.85546875" style="21" hidden="1" customWidth="1"/>
    <col min="46" max="46" width="24.85546875" style="21" hidden="1" customWidth="1"/>
    <col min="47" max="47" width="26.85546875" style="21" hidden="1" customWidth="1"/>
    <col min="48" max="48" width="32" style="21" customWidth="1"/>
    <col min="49" max="49" width="25.7109375" style="21" hidden="1" customWidth="1"/>
    <col min="50" max="51" width="16.28515625" style="21" hidden="1" customWidth="1"/>
    <col min="52" max="52" width="18.42578125" style="21" hidden="1" customWidth="1"/>
    <col min="53" max="53" width="31.140625" style="21" customWidth="1"/>
    <col min="54" max="54" width="30.85546875" style="21" hidden="1" customWidth="1"/>
    <col min="55" max="56" width="16.28515625" style="21" hidden="1" customWidth="1"/>
    <col min="57" max="57" width="18.42578125" style="21" hidden="1" customWidth="1"/>
    <col min="58" max="58" width="30" style="21" customWidth="1"/>
    <col min="59" max="59" width="36.85546875" style="21" hidden="1" customWidth="1"/>
    <col min="60" max="60" width="16.7109375" style="21" hidden="1" customWidth="1"/>
    <col min="61" max="62" width="26.42578125" style="21" hidden="1" customWidth="1"/>
    <col min="63" max="63" width="31.42578125" style="34" customWidth="1"/>
    <col min="64" max="64" width="28" style="36" customWidth="1"/>
    <col min="65" max="65" width="24.7109375" customWidth="1"/>
    <col min="66" max="66" width="25.140625" customWidth="1"/>
    <col min="67" max="67" width="11.42578125" customWidth="1"/>
  </cols>
  <sheetData>
    <row r="1" spans="1:67" s="9" customFormat="1" x14ac:dyDescent="0.35">
      <c r="B1" s="48"/>
      <c r="H1" s="22"/>
      <c r="I1" s="22"/>
      <c r="J1" s="22"/>
      <c r="K1" s="22"/>
      <c r="L1" s="21"/>
      <c r="M1" s="22"/>
      <c r="N1" s="22"/>
      <c r="O1" s="22"/>
      <c r="P1" s="22"/>
      <c r="Q1" s="21"/>
      <c r="R1" s="22"/>
      <c r="S1" s="22"/>
      <c r="T1" s="22"/>
      <c r="U1" s="22"/>
      <c r="V1" s="21"/>
      <c r="W1" s="22"/>
      <c r="X1" s="22"/>
      <c r="Y1" s="22"/>
      <c r="Z1" s="22"/>
      <c r="AA1" s="21"/>
      <c r="AB1" s="22"/>
      <c r="AC1" s="22"/>
      <c r="AD1" s="22"/>
      <c r="AE1" s="22"/>
      <c r="AF1" s="21"/>
      <c r="AG1" s="22"/>
      <c r="AH1" s="22"/>
      <c r="AI1" s="22"/>
      <c r="AJ1" s="22"/>
      <c r="AK1" s="21"/>
      <c r="AL1" s="22"/>
      <c r="AM1" s="22"/>
      <c r="AN1" s="22"/>
      <c r="AO1" s="22"/>
      <c r="AP1" s="21"/>
      <c r="AQ1" s="22"/>
      <c r="AR1" s="22"/>
      <c r="AS1" s="22"/>
      <c r="AT1" s="22"/>
      <c r="AU1" s="21"/>
      <c r="AV1" s="22"/>
      <c r="AW1" s="22"/>
      <c r="AX1" s="22"/>
      <c r="AY1" s="22"/>
      <c r="AZ1" s="21"/>
      <c r="BA1" s="22"/>
      <c r="BB1" s="22"/>
      <c r="BC1" s="22"/>
      <c r="BD1" s="22"/>
      <c r="BE1" s="21"/>
      <c r="BF1" s="22"/>
      <c r="BG1" s="22"/>
      <c r="BH1" s="22"/>
      <c r="BI1" s="22"/>
      <c r="BJ1" s="21"/>
      <c r="BK1" s="51"/>
      <c r="BL1" s="35"/>
    </row>
    <row r="2" spans="1:67" s="9" customFormat="1" x14ac:dyDescent="0.35">
      <c r="B2" s="48"/>
      <c r="H2" s="22"/>
      <c r="I2" s="22"/>
      <c r="J2" s="22"/>
      <c r="K2" s="22"/>
      <c r="L2" s="21"/>
      <c r="M2" s="22"/>
      <c r="N2" s="22"/>
      <c r="O2" s="22"/>
      <c r="P2" s="22"/>
      <c r="Q2" s="21"/>
      <c r="R2" s="22"/>
      <c r="S2" s="22"/>
      <c r="T2" s="22"/>
      <c r="U2" s="22"/>
      <c r="V2" s="21"/>
      <c r="W2" s="22"/>
      <c r="X2" s="22"/>
      <c r="Y2" s="22"/>
      <c r="Z2" s="22"/>
      <c r="AA2" s="21"/>
      <c r="AB2" s="22"/>
      <c r="AC2" s="22"/>
      <c r="AD2" s="22"/>
      <c r="AE2" s="22"/>
      <c r="AF2" s="21"/>
      <c r="AG2" s="22"/>
      <c r="AH2" s="22"/>
      <c r="AI2" s="22"/>
      <c r="AJ2" s="22"/>
      <c r="AK2" s="21"/>
      <c r="AL2" s="22"/>
      <c r="AM2" s="22"/>
      <c r="AN2" s="22"/>
      <c r="AO2" s="22"/>
      <c r="AP2" s="21"/>
      <c r="AQ2" s="22"/>
      <c r="AR2" s="22"/>
      <c r="AS2" s="22"/>
      <c r="AT2" s="22"/>
      <c r="AU2" s="21"/>
      <c r="AV2" s="22"/>
      <c r="AW2" s="22"/>
      <c r="AX2" s="22"/>
      <c r="AY2" s="22"/>
      <c r="AZ2" s="21"/>
      <c r="BA2" s="22"/>
      <c r="BB2" s="22"/>
      <c r="BC2" s="22"/>
      <c r="BD2" s="22"/>
      <c r="BE2" s="21"/>
      <c r="BF2" s="22"/>
      <c r="BG2" s="22"/>
      <c r="BH2" s="22"/>
      <c r="BI2" s="22"/>
      <c r="BJ2" s="21"/>
      <c r="BK2" s="51"/>
      <c r="BL2" s="35"/>
    </row>
    <row r="3" spans="1:67" s="9" customFormat="1" ht="48.75" customHeight="1" x14ac:dyDescent="0.35">
      <c r="B3" s="48"/>
      <c r="H3" s="22"/>
      <c r="I3" s="22"/>
      <c r="J3" s="22"/>
      <c r="K3" s="22"/>
      <c r="L3" s="21"/>
      <c r="M3" s="22"/>
      <c r="N3" s="22"/>
      <c r="O3" s="22"/>
      <c r="P3" s="22"/>
      <c r="Q3" s="21"/>
      <c r="R3" s="22"/>
      <c r="S3" s="22"/>
      <c r="T3" s="22"/>
      <c r="U3" s="22"/>
      <c r="V3" s="21"/>
      <c r="W3" s="22"/>
      <c r="X3" s="22"/>
      <c r="Y3" s="22"/>
      <c r="Z3" s="22"/>
      <c r="AA3" s="21"/>
      <c r="AB3" s="22"/>
      <c r="AC3" s="22"/>
      <c r="AD3" s="22"/>
      <c r="AE3" s="22"/>
      <c r="AF3" s="21"/>
      <c r="AG3" s="22"/>
      <c r="AH3" s="22"/>
      <c r="AI3" s="22"/>
      <c r="AJ3" s="22"/>
      <c r="AK3" s="21"/>
      <c r="AL3" s="22"/>
      <c r="AM3" s="22"/>
      <c r="AN3" s="22"/>
      <c r="AO3" s="22"/>
      <c r="AP3" s="21"/>
      <c r="AQ3" s="22"/>
      <c r="AR3" s="22"/>
      <c r="AS3" s="22"/>
      <c r="AT3" s="22"/>
      <c r="AU3" s="21"/>
      <c r="AV3" s="22"/>
      <c r="AW3" s="22"/>
      <c r="AX3" s="22"/>
      <c r="AY3" s="22"/>
      <c r="AZ3" s="21"/>
      <c r="BA3" s="22"/>
      <c r="BB3" s="22"/>
      <c r="BC3" s="22"/>
      <c r="BD3" s="22"/>
      <c r="BE3" s="21"/>
      <c r="BF3" s="22"/>
      <c r="BG3" s="22"/>
      <c r="BH3" s="22"/>
      <c r="BI3" s="22"/>
      <c r="BJ3" s="21"/>
      <c r="BK3" s="51"/>
      <c r="BL3" s="35"/>
    </row>
    <row r="4" spans="1:67" s="42" customFormat="1" ht="65.25" customHeight="1" x14ac:dyDescent="0.35">
      <c r="A4" s="137" t="s">
        <v>2</v>
      </c>
      <c r="B4" s="137" t="s">
        <v>3</v>
      </c>
      <c r="C4" s="142" t="s">
        <v>4</v>
      </c>
      <c r="D4" s="137" t="s">
        <v>5</v>
      </c>
      <c r="E4" s="137" t="s">
        <v>6</v>
      </c>
      <c r="F4" s="137" t="s">
        <v>7</v>
      </c>
      <c r="G4" s="138" t="s">
        <v>8</v>
      </c>
      <c r="H4" s="139" t="s">
        <v>63</v>
      </c>
      <c r="I4" s="139"/>
      <c r="J4" s="139"/>
      <c r="K4" s="139"/>
      <c r="L4" s="109"/>
      <c r="M4" s="139" t="s">
        <v>64</v>
      </c>
      <c r="N4" s="139"/>
      <c r="O4" s="139"/>
      <c r="P4" s="139"/>
      <c r="Q4" s="109"/>
      <c r="R4" s="139" t="s">
        <v>65</v>
      </c>
      <c r="S4" s="139"/>
      <c r="T4" s="139"/>
      <c r="U4" s="139"/>
      <c r="V4" s="109"/>
      <c r="W4" s="139" t="s">
        <v>66</v>
      </c>
      <c r="X4" s="139"/>
      <c r="Y4" s="139"/>
      <c r="Z4" s="139"/>
      <c r="AA4" s="109"/>
      <c r="AB4" s="139" t="s">
        <v>67</v>
      </c>
      <c r="AC4" s="139"/>
      <c r="AD4" s="139"/>
      <c r="AE4" s="139"/>
      <c r="AF4" s="109"/>
      <c r="AG4" s="139" t="s">
        <v>68</v>
      </c>
      <c r="AH4" s="139"/>
      <c r="AI4" s="139"/>
      <c r="AJ4" s="139"/>
      <c r="AK4" s="109"/>
      <c r="AL4" s="139" t="s">
        <v>69</v>
      </c>
      <c r="AM4" s="139"/>
      <c r="AN4" s="139"/>
      <c r="AO4" s="139"/>
      <c r="AP4" s="109"/>
      <c r="AQ4" s="139" t="s">
        <v>70</v>
      </c>
      <c r="AR4" s="139"/>
      <c r="AS4" s="139"/>
      <c r="AT4" s="139"/>
      <c r="AU4" s="109"/>
      <c r="AV4" s="139" t="s">
        <v>71</v>
      </c>
      <c r="AW4" s="139"/>
      <c r="AX4" s="139"/>
      <c r="AY4" s="139"/>
      <c r="AZ4" s="109"/>
      <c r="BA4" s="139" t="s">
        <v>72</v>
      </c>
      <c r="BB4" s="139"/>
      <c r="BC4" s="139"/>
      <c r="BD4" s="139"/>
      <c r="BE4" s="109"/>
      <c r="BF4" s="139" t="s">
        <v>73</v>
      </c>
      <c r="BG4" s="139"/>
      <c r="BH4" s="139"/>
      <c r="BI4" s="139"/>
      <c r="BJ4" s="116"/>
      <c r="BK4" s="52" t="s">
        <v>13</v>
      </c>
      <c r="BL4" s="60" t="s">
        <v>14</v>
      </c>
      <c r="BM4" s="60" t="s">
        <v>74</v>
      </c>
      <c r="BN4" s="60" t="s">
        <v>75</v>
      </c>
    </row>
    <row r="5" spans="1:67" s="34" customFormat="1" ht="26.25" customHeight="1" x14ac:dyDescent="0.35">
      <c r="A5" s="137"/>
      <c r="B5" s="137"/>
      <c r="C5" s="143"/>
      <c r="D5" s="137"/>
      <c r="E5" s="137"/>
      <c r="F5" s="137"/>
      <c r="G5" s="137"/>
      <c r="H5" s="135" t="s">
        <v>76</v>
      </c>
      <c r="I5" s="135" t="s">
        <v>77</v>
      </c>
      <c r="J5" s="135" t="s">
        <v>78</v>
      </c>
      <c r="K5" s="135" t="s">
        <v>79</v>
      </c>
      <c r="L5" s="110"/>
      <c r="M5" s="135" t="s">
        <v>76</v>
      </c>
      <c r="N5" s="135" t="s">
        <v>77</v>
      </c>
      <c r="O5" s="135" t="s">
        <v>78</v>
      </c>
      <c r="P5" s="135" t="s">
        <v>79</v>
      </c>
      <c r="Q5" s="110"/>
      <c r="R5" s="135" t="s">
        <v>76</v>
      </c>
      <c r="S5" s="135" t="s">
        <v>77</v>
      </c>
      <c r="T5" s="135" t="s">
        <v>78</v>
      </c>
      <c r="U5" s="135" t="s">
        <v>79</v>
      </c>
      <c r="V5" s="140" t="s">
        <v>79</v>
      </c>
      <c r="W5" s="135" t="s">
        <v>76</v>
      </c>
      <c r="X5" s="135" t="s">
        <v>77</v>
      </c>
      <c r="Y5" s="135" t="s">
        <v>78</v>
      </c>
      <c r="Z5" s="135" t="s">
        <v>79</v>
      </c>
      <c r="AA5" s="110"/>
      <c r="AB5" s="135" t="s">
        <v>76</v>
      </c>
      <c r="AC5" s="135" t="s">
        <v>77</v>
      </c>
      <c r="AD5" s="135" t="s">
        <v>78</v>
      </c>
      <c r="AE5" s="135" t="s">
        <v>79</v>
      </c>
      <c r="AF5" s="110"/>
      <c r="AG5" s="135" t="s">
        <v>76</v>
      </c>
      <c r="AH5" s="135" t="s">
        <v>77</v>
      </c>
      <c r="AI5" s="135" t="s">
        <v>78</v>
      </c>
      <c r="AJ5" s="135" t="s">
        <v>79</v>
      </c>
      <c r="AK5" s="110"/>
      <c r="AL5" s="135" t="s">
        <v>76</v>
      </c>
      <c r="AM5" s="135" t="s">
        <v>77</v>
      </c>
      <c r="AN5" s="135" t="s">
        <v>78</v>
      </c>
      <c r="AO5" s="135" t="s">
        <v>79</v>
      </c>
      <c r="AP5" s="110"/>
      <c r="AQ5" s="135" t="s">
        <v>76</v>
      </c>
      <c r="AR5" s="135" t="s">
        <v>77</v>
      </c>
      <c r="AS5" s="135" t="s">
        <v>78</v>
      </c>
      <c r="AT5" s="135" t="s">
        <v>79</v>
      </c>
      <c r="AU5" s="110"/>
      <c r="AV5" s="135" t="s">
        <v>76</v>
      </c>
      <c r="AW5" s="135" t="s">
        <v>77</v>
      </c>
      <c r="AX5" s="135" t="s">
        <v>78</v>
      </c>
      <c r="AY5" s="135" t="s">
        <v>79</v>
      </c>
      <c r="AZ5" s="110"/>
      <c r="BA5" s="135" t="s">
        <v>76</v>
      </c>
      <c r="BB5" s="135" t="s">
        <v>77</v>
      </c>
      <c r="BC5" s="135" t="s">
        <v>78</v>
      </c>
      <c r="BD5" s="135" t="s">
        <v>79</v>
      </c>
      <c r="BE5" s="110"/>
      <c r="BF5" s="135" t="s">
        <v>76</v>
      </c>
      <c r="BG5" s="135" t="s">
        <v>77</v>
      </c>
      <c r="BH5" s="135" t="s">
        <v>78</v>
      </c>
      <c r="BI5" s="135" t="s">
        <v>79</v>
      </c>
      <c r="BJ5" s="110"/>
      <c r="BK5" s="135" t="s">
        <v>80</v>
      </c>
      <c r="BL5" s="145" t="s">
        <v>80</v>
      </c>
      <c r="BM5" s="66"/>
      <c r="BN5" s="66"/>
    </row>
    <row r="6" spans="1:67" s="34" customFormat="1" ht="39.950000000000003" customHeight="1" x14ac:dyDescent="0.35">
      <c r="A6" s="137"/>
      <c r="B6" s="137"/>
      <c r="C6" s="144"/>
      <c r="D6" s="137"/>
      <c r="E6" s="137"/>
      <c r="F6" s="137"/>
      <c r="G6" s="137"/>
      <c r="H6" s="136"/>
      <c r="I6" s="136"/>
      <c r="J6" s="136"/>
      <c r="K6" s="136"/>
      <c r="L6" s="111"/>
      <c r="M6" s="136"/>
      <c r="N6" s="136"/>
      <c r="O6" s="136"/>
      <c r="P6" s="136"/>
      <c r="Q6" s="111"/>
      <c r="R6" s="136"/>
      <c r="S6" s="136"/>
      <c r="T6" s="136"/>
      <c r="U6" s="136"/>
      <c r="V6" s="141"/>
      <c r="W6" s="136"/>
      <c r="X6" s="136"/>
      <c r="Y6" s="136"/>
      <c r="Z6" s="136"/>
      <c r="AA6" s="111"/>
      <c r="AB6" s="136"/>
      <c r="AC6" s="136"/>
      <c r="AD6" s="136"/>
      <c r="AE6" s="136"/>
      <c r="AF6" s="111"/>
      <c r="AG6" s="136"/>
      <c r="AH6" s="136"/>
      <c r="AI6" s="136"/>
      <c r="AJ6" s="136"/>
      <c r="AK6" s="111"/>
      <c r="AL6" s="136"/>
      <c r="AM6" s="136"/>
      <c r="AN6" s="136"/>
      <c r="AO6" s="136"/>
      <c r="AP6" s="111"/>
      <c r="AQ6" s="136"/>
      <c r="AR6" s="136"/>
      <c r="AS6" s="136"/>
      <c r="AT6" s="136"/>
      <c r="AU6" s="111"/>
      <c r="AV6" s="136"/>
      <c r="AW6" s="136"/>
      <c r="AX6" s="136"/>
      <c r="AY6" s="136"/>
      <c r="AZ6" s="111"/>
      <c r="BA6" s="136"/>
      <c r="BB6" s="136"/>
      <c r="BC6" s="136"/>
      <c r="BD6" s="136"/>
      <c r="BE6" s="111"/>
      <c r="BF6" s="136"/>
      <c r="BG6" s="136"/>
      <c r="BH6" s="136"/>
      <c r="BI6" s="136"/>
      <c r="BJ6" s="111"/>
      <c r="BK6" s="136"/>
      <c r="BL6" s="146"/>
      <c r="BM6" s="63" t="s">
        <v>80</v>
      </c>
      <c r="BN6" s="63" t="s">
        <v>80</v>
      </c>
    </row>
    <row r="7" spans="1:67" s="9" customFormat="1" ht="83.25" customHeight="1" x14ac:dyDescent="0.2">
      <c r="A7" s="133" t="s">
        <v>20</v>
      </c>
      <c r="B7" s="69" t="s">
        <v>21</v>
      </c>
      <c r="C7" s="69" t="s">
        <v>22</v>
      </c>
      <c r="D7" s="70" t="s">
        <v>23</v>
      </c>
      <c r="E7" s="69" t="s">
        <v>24</v>
      </c>
      <c r="F7" s="69" t="s">
        <v>25</v>
      </c>
      <c r="G7" s="69" t="s">
        <v>26</v>
      </c>
      <c r="H7" s="37" t="e">
        <f>#REF!</f>
        <v>#REF!</v>
      </c>
      <c r="I7" s="39" t="e">
        <f>#REF!</f>
        <v>#REF!</v>
      </c>
      <c r="J7" s="64" t="e">
        <f>#REF!</f>
        <v>#REF!</v>
      </c>
      <c r="K7" s="112" t="e">
        <f>#REF!</f>
        <v>#REF!</v>
      </c>
      <c r="L7" s="112" t="e">
        <f>(H7+I7+J7+K7)/4</f>
        <v>#REF!</v>
      </c>
      <c r="M7" s="37" t="e">
        <f>#REF!</f>
        <v>#REF!</v>
      </c>
      <c r="N7" s="37" t="e">
        <f>#REF!</f>
        <v>#REF!</v>
      </c>
      <c r="O7" s="67" t="e">
        <f>#REF!</f>
        <v>#REF!</v>
      </c>
      <c r="P7" s="67" t="e">
        <f>#REF!</f>
        <v>#REF!</v>
      </c>
      <c r="Q7" s="67" t="e">
        <f>(M7+N7+O7+P7)/4</f>
        <v>#REF!</v>
      </c>
      <c r="R7" s="37" t="e">
        <f>#REF!</f>
        <v>#REF!</v>
      </c>
      <c r="S7" s="40" t="e">
        <f>#REF!</f>
        <v>#REF!</v>
      </c>
      <c r="T7" s="64" t="e">
        <f>#REF!</f>
        <v>#REF!</v>
      </c>
      <c r="U7" s="65" t="e">
        <f>#REF!</f>
        <v>#REF!</v>
      </c>
      <c r="V7" s="65" t="e">
        <f>(R7+S7+T7+U7)/4</f>
        <v>#REF!</v>
      </c>
      <c r="W7" s="37" t="e">
        <f>#REF!</f>
        <v>#REF!</v>
      </c>
      <c r="X7" s="37" t="e">
        <f>#REF!</f>
        <v>#REF!</v>
      </c>
      <c r="Y7" s="64" t="e">
        <f>#REF!</f>
        <v>#REF!</v>
      </c>
      <c r="Z7" s="112" t="e">
        <f>#REF!</f>
        <v>#REF!</v>
      </c>
      <c r="AA7" s="112" t="e">
        <f>(W7+X7+Y7+Z7)/4</f>
        <v>#REF!</v>
      </c>
      <c r="AB7" s="37" t="e">
        <f>#REF!</f>
        <v>#REF!</v>
      </c>
      <c r="AC7" s="37" t="e">
        <f>#REF!</f>
        <v>#REF!</v>
      </c>
      <c r="AD7" s="64" t="e">
        <f>#REF!</f>
        <v>#REF!</v>
      </c>
      <c r="AE7" s="112" t="e">
        <f>#REF!</f>
        <v>#REF!</v>
      </c>
      <c r="AF7" s="112" t="e">
        <f>(AB7+AC7+AD7+AE7)/4</f>
        <v>#REF!</v>
      </c>
      <c r="AG7" s="37" t="e">
        <f>#REF!</f>
        <v>#REF!</v>
      </c>
      <c r="AH7" s="37" t="e">
        <f>#REF!</f>
        <v>#REF!</v>
      </c>
      <c r="AI7" s="37" t="e">
        <f>#REF!</f>
        <v>#REF!</v>
      </c>
      <c r="AJ7" s="37" t="e">
        <f>#REF!</f>
        <v>#REF!</v>
      </c>
      <c r="AK7" s="112" t="e">
        <f>(AG7+AH7+AI7+AJ7)/4</f>
        <v>#REF!</v>
      </c>
      <c r="AL7" s="37">
        <f>INSOR!Q7</f>
        <v>1</v>
      </c>
      <c r="AM7" s="37">
        <f>INSOR!V7</f>
        <v>0</v>
      </c>
      <c r="AN7" s="64">
        <f>INSOR!AA7</f>
        <v>0</v>
      </c>
      <c r="AO7" s="112">
        <f>INSOR!AF7</f>
        <v>0</v>
      </c>
      <c r="AP7" s="112">
        <f>(AL7+AM7+AN7+AO7)/4</f>
        <v>0.25</v>
      </c>
      <c r="AQ7" s="39" t="e">
        <f>#REF!</f>
        <v>#REF!</v>
      </c>
      <c r="AR7" s="39" t="e">
        <f>#REF!</f>
        <v>#REF!</v>
      </c>
      <c r="AS7" s="39" t="e">
        <f>#REF!</f>
        <v>#REF!</v>
      </c>
      <c r="AT7" s="39" t="e">
        <f>#REF!</f>
        <v>#REF!</v>
      </c>
      <c r="AU7" s="112" t="e">
        <f>(AQ7+AR7+AS7+AT7)/12</f>
        <v>#REF!</v>
      </c>
      <c r="AV7" s="37" t="e">
        <f>#REF!</f>
        <v>#REF!</v>
      </c>
      <c r="AW7" s="37" t="e">
        <f>#REF!</f>
        <v>#REF!</v>
      </c>
      <c r="AX7" s="65" t="e">
        <f>#REF!</f>
        <v>#REF!</v>
      </c>
      <c r="AY7" s="65" t="e">
        <f>#REF!</f>
        <v>#REF!</v>
      </c>
      <c r="AZ7" s="65" t="e">
        <f>(AV7+AW7+AX7+AY7)/4</f>
        <v>#REF!</v>
      </c>
      <c r="BA7" s="37" t="e">
        <f>#REF!</f>
        <v>#REF!</v>
      </c>
      <c r="BB7" s="37" t="e">
        <f>#REF!</f>
        <v>#REF!</v>
      </c>
      <c r="BC7" s="65" t="e">
        <f>#REF!</f>
        <v>#REF!</v>
      </c>
      <c r="BD7" s="112" t="e">
        <f>#REF!</f>
        <v>#REF!</v>
      </c>
      <c r="BE7" s="112" t="e">
        <f>(BA7+BB7+BC7+BD7)/4</f>
        <v>#REF!</v>
      </c>
      <c r="BF7" s="39" t="e">
        <f>#REF!</f>
        <v>#REF!</v>
      </c>
      <c r="BG7" s="41" t="e">
        <f>#REF!</f>
        <v>#REF!</v>
      </c>
      <c r="BH7" s="65" t="e">
        <f>#REF!</f>
        <v>#REF!</v>
      </c>
      <c r="BI7" s="112" t="e">
        <f>#REF!</f>
        <v>#REF!</v>
      </c>
      <c r="BJ7" s="112" t="e">
        <f>(BF7+BG7+BH7+BI7)/4</f>
        <v>#REF!</v>
      </c>
      <c r="BK7" s="119" t="e">
        <f>(H7+M7+R7+W7+AB7+AG7+AL7+AQ7+AV7+BA7+BF7)/11</f>
        <v>#REF!</v>
      </c>
      <c r="BL7" s="50" t="e">
        <f t="shared" ref="BL7:BN17" si="0">(I7+N7+S7+X7+AC7+AH7+AM7+AR7+AW7+BB7+BG7)/11</f>
        <v>#REF!</v>
      </c>
      <c r="BM7" s="50" t="e">
        <f t="shared" si="0"/>
        <v>#REF!</v>
      </c>
      <c r="BN7" s="50" t="e">
        <f t="shared" si="0"/>
        <v>#REF!</v>
      </c>
    </row>
    <row r="8" spans="1:67" s="9" customFormat="1" ht="83.25" customHeight="1" x14ac:dyDescent="0.2">
      <c r="A8" s="134"/>
      <c r="B8" s="69" t="s">
        <v>27</v>
      </c>
      <c r="C8" s="69" t="s">
        <v>28</v>
      </c>
      <c r="D8" s="70">
        <v>1</v>
      </c>
      <c r="E8" s="69" t="s">
        <v>29</v>
      </c>
      <c r="F8" s="69" t="s">
        <v>30</v>
      </c>
      <c r="G8" s="69" t="s">
        <v>31</v>
      </c>
      <c r="H8" s="37" t="e">
        <f>#REF!</f>
        <v>#REF!</v>
      </c>
      <c r="I8" s="39" t="e">
        <f>#REF!</f>
        <v>#REF!</v>
      </c>
      <c r="J8" s="64" t="e">
        <f>#REF!</f>
        <v>#REF!</v>
      </c>
      <c r="K8" s="112" t="e">
        <f>#REF!</f>
        <v>#REF!</v>
      </c>
      <c r="L8" s="112" t="e">
        <f t="shared" ref="L8:L16" si="1">(H8+I8+J8+K8)/4</f>
        <v>#REF!</v>
      </c>
      <c r="M8" s="37" t="e">
        <f>#REF!</f>
        <v>#REF!</v>
      </c>
      <c r="N8" s="37" t="e">
        <f>#REF!</f>
        <v>#REF!</v>
      </c>
      <c r="O8" s="67" t="e">
        <f>#REF!</f>
        <v>#REF!</v>
      </c>
      <c r="P8" s="67" t="e">
        <f>#REF!</f>
        <v>#REF!</v>
      </c>
      <c r="Q8" s="67" t="e">
        <f t="shared" ref="Q8:Q16" si="2">(M8+N8+O8+P8)/4</f>
        <v>#REF!</v>
      </c>
      <c r="R8" s="37" t="e">
        <f>#REF!</f>
        <v>#REF!</v>
      </c>
      <c r="S8" s="40" t="e">
        <f>#REF!</f>
        <v>#REF!</v>
      </c>
      <c r="T8" s="64" t="e">
        <f>#REF!</f>
        <v>#REF!</v>
      </c>
      <c r="U8" s="65" t="e">
        <f>#REF!</f>
        <v>#REF!</v>
      </c>
      <c r="V8" s="65" t="e">
        <f>(R8+S8+T8+U8)/1</f>
        <v>#REF!</v>
      </c>
      <c r="W8" s="37" t="e">
        <f>#REF!</f>
        <v>#REF!</v>
      </c>
      <c r="X8" s="37" t="e">
        <f>#REF!</f>
        <v>#REF!</v>
      </c>
      <c r="Y8" s="64" t="e">
        <f>#REF!</f>
        <v>#REF!</v>
      </c>
      <c r="Z8" s="112" t="e">
        <f>#REF!</f>
        <v>#REF!</v>
      </c>
      <c r="AA8" s="112" t="e">
        <f>(W8+X8+Y8+Z8)/1</f>
        <v>#REF!</v>
      </c>
      <c r="AB8" s="37" t="e">
        <f>#REF!</f>
        <v>#REF!</v>
      </c>
      <c r="AC8" s="37" t="e">
        <f>#REF!</f>
        <v>#REF!</v>
      </c>
      <c r="AD8" s="64" t="e">
        <f>#REF!</f>
        <v>#REF!</v>
      </c>
      <c r="AE8" s="112" t="e">
        <f>#REF!</f>
        <v>#REF!</v>
      </c>
      <c r="AF8" s="112" t="e">
        <f>(AB8+AC8+AD8+AE8)/1</f>
        <v>#REF!</v>
      </c>
      <c r="AG8" s="37" t="e">
        <f>#REF!</f>
        <v>#REF!</v>
      </c>
      <c r="AH8" s="37" t="e">
        <f>#REF!</f>
        <v>#REF!</v>
      </c>
      <c r="AI8" s="37" t="e">
        <f>#REF!</f>
        <v>#REF!</v>
      </c>
      <c r="AJ8" s="37" t="e">
        <f>#REF!</f>
        <v>#REF!</v>
      </c>
      <c r="AK8" s="112" t="e">
        <f>(AG8+AH8+AI8+AJ8)/1</f>
        <v>#REF!</v>
      </c>
      <c r="AL8" s="37">
        <f>INSOR!Q8</f>
        <v>0</v>
      </c>
      <c r="AM8" s="37">
        <f>INSOR!V8</f>
        <v>0</v>
      </c>
      <c r="AN8" s="64">
        <f>INSOR!AA8</f>
        <v>0</v>
      </c>
      <c r="AO8" s="112">
        <f>INSOR!AF8</f>
        <v>0</v>
      </c>
      <c r="AP8" s="112">
        <f>(AL8+AM8+AN8+AO8)/1</f>
        <v>0</v>
      </c>
      <c r="AQ8" s="39" t="e">
        <f>#REF!</f>
        <v>#REF!</v>
      </c>
      <c r="AR8" s="39" t="e">
        <f>#REF!</f>
        <v>#REF!</v>
      </c>
      <c r="AS8" s="39" t="e">
        <f>#REF!</f>
        <v>#REF!</v>
      </c>
      <c r="AT8" s="39" t="e">
        <f>#REF!</f>
        <v>#REF!</v>
      </c>
      <c r="AU8" s="112" t="e">
        <f>(AQ8+AR8+AS8+AT8)/1</f>
        <v>#REF!</v>
      </c>
      <c r="AV8" s="37" t="e">
        <f>#REF!</f>
        <v>#REF!</v>
      </c>
      <c r="AW8" s="37" t="e">
        <f>#REF!</f>
        <v>#REF!</v>
      </c>
      <c r="AX8" s="65" t="e">
        <f>#REF!</f>
        <v>#REF!</v>
      </c>
      <c r="AY8" s="65" t="e">
        <f>#REF!</f>
        <v>#REF!</v>
      </c>
      <c r="AZ8" s="65" t="e">
        <f>(AV8+AW8+AX8+AY8)/1</f>
        <v>#REF!</v>
      </c>
      <c r="BA8" s="37" t="e">
        <f>#REF!</f>
        <v>#REF!</v>
      </c>
      <c r="BB8" s="37" t="e">
        <f>#REF!</f>
        <v>#REF!</v>
      </c>
      <c r="BC8" s="65" t="e">
        <f>#REF!</f>
        <v>#REF!</v>
      </c>
      <c r="BD8" s="112" t="e">
        <f>#REF!</f>
        <v>#REF!</v>
      </c>
      <c r="BE8" s="112" t="e">
        <f>(BA8+BB8+BC8+BD8)/1</f>
        <v>#REF!</v>
      </c>
      <c r="BF8" s="39" t="e">
        <f>#REF!</f>
        <v>#REF!</v>
      </c>
      <c r="BG8" s="41" t="e">
        <f>#REF!</f>
        <v>#REF!</v>
      </c>
      <c r="BH8" s="65" t="e">
        <f>#REF!</f>
        <v>#REF!</v>
      </c>
      <c r="BI8" s="112" t="e">
        <f>#REF!</f>
        <v>#REF!</v>
      </c>
      <c r="BJ8" s="112" t="e">
        <f>(BF8+BG8+BH8+BI8)/1</f>
        <v>#REF!</v>
      </c>
      <c r="BK8" s="119" t="e">
        <f t="shared" ref="BK8:BK16" si="3">(H8+M8+R8+W8+AB8+AG8+AL8+AQ8+AV8+BA8+BF8)/11</f>
        <v>#REF!</v>
      </c>
      <c r="BL8" s="50" t="e">
        <f t="shared" si="0"/>
        <v>#REF!</v>
      </c>
      <c r="BM8" s="50" t="e">
        <f t="shared" si="0"/>
        <v>#REF!</v>
      </c>
      <c r="BN8" s="50" t="e">
        <f t="shared" si="0"/>
        <v>#REF!</v>
      </c>
    </row>
    <row r="9" spans="1:67" s="9" customFormat="1" ht="83.25" customHeight="1" x14ac:dyDescent="0.2">
      <c r="A9" s="134"/>
      <c r="B9" s="69" t="s">
        <v>32</v>
      </c>
      <c r="C9" s="69" t="s">
        <v>33</v>
      </c>
      <c r="D9" s="75">
        <v>0.35</v>
      </c>
      <c r="E9" s="70" t="s">
        <v>34</v>
      </c>
      <c r="F9" s="69" t="s">
        <v>35</v>
      </c>
      <c r="G9" s="69" t="s">
        <v>31</v>
      </c>
      <c r="H9" s="37" t="e">
        <f>#REF!</f>
        <v>#REF!</v>
      </c>
      <c r="I9" s="39" t="e">
        <f>#REF!</f>
        <v>#REF!</v>
      </c>
      <c r="J9" s="64" t="e">
        <f>#REF!</f>
        <v>#REF!</v>
      </c>
      <c r="K9" s="112" t="e">
        <f>#REF!</f>
        <v>#REF!</v>
      </c>
      <c r="L9" s="112" t="e">
        <f t="shared" si="1"/>
        <v>#REF!</v>
      </c>
      <c r="M9" s="37" t="e">
        <f>#REF!</f>
        <v>#REF!</v>
      </c>
      <c r="N9" s="37" t="e">
        <f>#REF!</f>
        <v>#REF!</v>
      </c>
      <c r="O9" s="67" t="e">
        <f>#REF!</f>
        <v>#REF!</v>
      </c>
      <c r="P9" s="67" t="e">
        <f>#REF!</f>
        <v>#REF!</v>
      </c>
      <c r="Q9" s="67" t="e">
        <f t="shared" si="2"/>
        <v>#REF!</v>
      </c>
      <c r="R9" s="37" t="e">
        <f>#REF!</f>
        <v>#REF!</v>
      </c>
      <c r="S9" s="40" t="e">
        <f>#REF!</f>
        <v>#REF!</v>
      </c>
      <c r="T9" s="64" t="e">
        <f>#REF!</f>
        <v>#REF!</v>
      </c>
      <c r="U9" s="65" t="e">
        <f>#REF!</f>
        <v>#REF!</v>
      </c>
      <c r="V9" s="65" t="e">
        <f>(S9+T9+U9)/3</f>
        <v>#REF!</v>
      </c>
      <c r="W9" s="37" t="e">
        <f>#REF!</f>
        <v>#REF!</v>
      </c>
      <c r="X9" s="37" t="e">
        <f>#REF!</f>
        <v>#REF!</v>
      </c>
      <c r="Y9" s="64" t="e">
        <f>#REF!</f>
        <v>#REF!</v>
      </c>
      <c r="Z9" s="112" t="e">
        <f>#REF!</f>
        <v>#REF!</v>
      </c>
      <c r="AA9" s="112" t="e">
        <f>(W9+X9+Y9+Z9)/3</f>
        <v>#REF!</v>
      </c>
      <c r="AB9" s="37" t="e">
        <f>#REF!</f>
        <v>#REF!</v>
      </c>
      <c r="AC9" s="37" t="e">
        <f>#REF!</f>
        <v>#REF!</v>
      </c>
      <c r="AD9" s="64" t="e">
        <f>#REF!</f>
        <v>#REF!</v>
      </c>
      <c r="AE9" s="112" t="e">
        <f>#REF!</f>
        <v>#REF!</v>
      </c>
      <c r="AF9" s="112" t="e">
        <f>(AB9+AC9+AD9+AE9)/3</f>
        <v>#REF!</v>
      </c>
      <c r="AG9" s="37" t="e">
        <f>#REF!</f>
        <v>#REF!</v>
      </c>
      <c r="AH9" s="37" t="e">
        <f>#REF!</f>
        <v>#REF!</v>
      </c>
      <c r="AI9" s="37" t="e">
        <f>#REF!</f>
        <v>#REF!</v>
      </c>
      <c r="AJ9" s="37" t="e">
        <f>#REF!</f>
        <v>#REF!</v>
      </c>
      <c r="AK9" s="112" t="e">
        <f>(AG9+AH9+AI9+AJ9)/3</f>
        <v>#REF!</v>
      </c>
      <c r="AL9" s="37">
        <f>INSOR!Q9</f>
        <v>0</v>
      </c>
      <c r="AM9" s="37">
        <f>INSOR!V9</f>
        <v>0</v>
      </c>
      <c r="AN9" s="64">
        <f>INSOR!AA9</f>
        <v>0</v>
      </c>
      <c r="AO9" s="112">
        <f>INSOR!AF9</f>
        <v>0</v>
      </c>
      <c r="AP9" s="112">
        <f>(AL9+AM9+AN9+AO9)/3</f>
        <v>0</v>
      </c>
      <c r="AQ9" s="39" t="e">
        <f>#REF!</f>
        <v>#REF!</v>
      </c>
      <c r="AR9" s="39" t="e">
        <f>#REF!</f>
        <v>#REF!</v>
      </c>
      <c r="AS9" s="39" t="e">
        <f>#REF!</f>
        <v>#REF!</v>
      </c>
      <c r="AT9" s="39" t="e">
        <f>#REF!</f>
        <v>#REF!</v>
      </c>
      <c r="AU9" s="112" t="e">
        <f>(AQ9+AR9+AS9+AT9)/3</f>
        <v>#REF!</v>
      </c>
      <c r="AV9" s="37" t="e">
        <f>#REF!</f>
        <v>#REF!</v>
      </c>
      <c r="AW9" s="37" t="e">
        <f>#REF!</f>
        <v>#REF!</v>
      </c>
      <c r="AX9" s="65" t="e">
        <f>#REF!</f>
        <v>#REF!</v>
      </c>
      <c r="AY9" s="65" t="e">
        <f>#REF!</f>
        <v>#REF!</v>
      </c>
      <c r="AZ9" s="65" t="e">
        <f>(AV9+AW9+AX9+AY9)/3</f>
        <v>#REF!</v>
      </c>
      <c r="BA9" s="37" t="e">
        <f>#REF!</f>
        <v>#REF!</v>
      </c>
      <c r="BB9" s="37" t="e">
        <f>#REF!</f>
        <v>#REF!</v>
      </c>
      <c r="BC9" s="65" t="e">
        <f>#REF!</f>
        <v>#REF!</v>
      </c>
      <c r="BD9" s="112" t="e">
        <f>#REF!</f>
        <v>#REF!</v>
      </c>
      <c r="BE9" s="112" t="e">
        <f>(BA9+BB9+BC9+BD9)/3</f>
        <v>#REF!</v>
      </c>
      <c r="BF9" s="39" t="e">
        <f>#REF!</f>
        <v>#REF!</v>
      </c>
      <c r="BG9" s="41" t="e">
        <f>#REF!</f>
        <v>#REF!</v>
      </c>
      <c r="BH9" s="65" t="e">
        <f>#REF!</f>
        <v>#REF!</v>
      </c>
      <c r="BI9" s="112" t="e">
        <f>#REF!</f>
        <v>#REF!</v>
      </c>
      <c r="BJ9" s="112" t="e">
        <f>(BF9+BG9+BH9+BI9)/3</f>
        <v>#REF!</v>
      </c>
      <c r="BK9" s="119" t="e">
        <f t="shared" si="3"/>
        <v>#REF!</v>
      </c>
      <c r="BL9" s="50" t="e">
        <f t="shared" si="0"/>
        <v>#REF!</v>
      </c>
      <c r="BM9" s="50" t="e">
        <f t="shared" si="0"/>
        <v>#REF!</v>
      </c>
      <c r="BN9" s="50" t="e">
        <f t="shared" si="0"/>
        <v>#REF!</v>
      </c>
      <c r="BO9" s="35"/>
    </row>
    <row r="10" spans="1:67" s="9" customFormat="1" ht="77.25" customHeight="1" x14ac:dyDescent="0.2">
      <c r="A10" s="134"/>
      <c r="B10" s="69" t="s">
        <v>36</v>
      </c>
      <c r="C10" s="69" t="s">
        <v>33</v>
      </c>
      <c r="D10" s="70">
        <v>0.35</v>
      </c>
      <c r="E10" s="70" t="s">
        <v>37</v>
      </c>
      <c r="F10" s="69" t="s">
        <v>35</v>
      </c>
      <c r="G10" s="69" t="s">
        <v>31</v>
      </c>
      <c r="H10" s="37" t="e">
        <f>#REF!</f>
        <v>#REF!</v>
      </c>
      <c r="I10" s="39" t="e">
        <f>#REF!</f>
        <v>#REF!</v>
      </c>
      <c r="J10" s="64" t="e">
        <f>#REF!</f>
        <v>#REF!</v>
      </c>
      <c r="K10" s="112" t="e">
        <f>#REF!</f>
        <v>#REF!</v>
      </c>
      <c r="L10" s="112" t="e">
        <f t="shared" si="1"/>
        <v>#REF!</v>
      </c>
      <c r="M10" s="37" t="e">
        <f>#REF!</f>
        <v>#REF!</v>
      </c>
      <c r="N10" s="37" t="e">
        <f>#REF!</f>
        <v>#REF!</v>
      </c>
      <c r="O10" s="67" t="e">
        <f>#REF!</f>
        <v>#REF!</v>
      </c>
      <c r="P10" s="67" t="e">
        <f>#REF!</f>
        <v>#REF!</v>
      </c>
      <c r="Q10" s="67" t="e">
        <f t="shared" si="2"/>
        <v>#REF!</v>
      </c>
      <c r="R10" s="37" t="e">
        <f>#REF!</f>
        <v>#REF!</v>
      </c>
      <c r="S10" s="40" t="e">
        <f>#REF!</f>
        <v>#REF!</v>
      </c>
      <c r="T10" s="64" t="e">
        <f>#REF!</f>
        <v>#REF!</v>
      </c>
      <c r="U10" s="65" t="e">
        <f>#REF!</f>
        <v>#REF!</v>
      </c>
      <c r="V10" s="65" t="e">
        <f t="shared" ref="V10:V11" si="4">(S10+T10+U10)/3</f>
        <v>#REF!</v>
      </c>
      <c r="W10" s="37" t="e">
        <f>#REF!</f>
        <v>#REF!</v>
      </c>
      <c r="X10" s="37" t="e">
        <f>#REF!</f>
        <v>#REF!</v>
      </c>
      <c r="Y10" s="64" t="e">
        <f>#REF!</f>
        <v>#REF!</v>
      </c>
      <c r="Z10" s="112" t="e">
        <f>#REF!</f>
        <v>#REF!</v>
      </c>
      <c r="AA10" s="112" t="e">
        <f t="shared" ref="AA10:AA11" si="5">(W10+X10+Y10+Z10)/3</f>
        <v>#REF!</v>
      </c>
      <c r="AB10" s="37" t="e">
        <f>#REF!</f>
        <v>#REF!</v>
      </c>
      <c r="AC10" s="37" t="e">
        <f>#REF!</f>
        <v>#REF!</v>
      </c>
      <c r="AD10" s="64" t="e">
        <f>#REF!</f>
        <v>#REF!</v>
      </c>
      <c r="AE10" s="112" t="e">
        <f>#REF!</f>
        <v>#REF!</v>
      </c>
      <c r="AF10" s="112" t="e">
        <f t="shared" ref="AF10" si="6">(AB10+AC10+AD10+AE10)/3</f>
        <v>#REF!</v>
      </c>
      <c r="AG10" s="37" t="e">
        <f>#REF!</f>
        <v>#REF!</v>
      </c>
      <c r="AH10" s="37" t="e">
        <f>#REF!</f>
        <v>#REF!</v>
      </c>
      <c r="AI10" s="37" t="e">
        <f>#REF!</f>
        <v>#REF!</v>
      </c>
      <c r="AJ10" s="37" t="e">
        <f>#REF!</f>
        <v>#REF!</v>
      </c>
      <c r="AK10" s="112" t="e">
        <f t="shared" ref="AK10:AK11" si="7">(AG10+AH10+AI10+AJ10)/3</f>
        <v>#REF!</v>
      </c>
      <c r="AL10" s="37">
        <f>INSOR!Q10</f>
        <v>0</v>
      </c>
      <c r="AM10" s="37">
        <f>INSOR!V10</f>
        <v>0</v>
      </c>
      <c r="AN10" s="64">
        <f>INSOR!AA10</f>
        <v>0</v>
      </c>
      <c r="AO10" s="112">
        <f>INSOR!AF10</f>
        <v>0</v>
      </c>
      <c r="AP10" s="112">
        <f t="shared" ref="AP10:AP11" si="8">(AL10+AM10+AN10+AO10)/3</f>
        <v>0</v>
      </c>
      <c r="AQ10" s="39" t="e">
        <f>#REF!</f>
        <v>#REF!</v>
      </c>
      <c r="AR10" s="39" t="e">
        <f>#REF!</f>
        <v>#REF!</v>
      </c>
      <c r="AS10" s="39" t="e">
        <f>#REF!</f>
        <v>#REF!</v>
      </c>
      <c r="AT10" s="39" t="e">
        <f>#REF!</f>
        <v>#REF!</v>
      </c>
      <c r="AU10" s="112" t="e">
        <f t="shared" ref="AU10:AU11" si="9">(AQ10+AR10+AS10+AT10)/3</f>
        <v>#REF!</v>
      </c>
      <c r="AV10" s="37" t="e">
        <f>#REF!</f>
        <v>#REF!</v>
      </c>
      <c r="AW10" s="37" t="e">
        <f>#REF!</f>
        <v>#REF!</v>
      </c>
      <c r="AX10" s="65" t="e">
        <f>#REF!</f>
        <v>#REF!</v>
      </c>
      <c r="AY10" s="65" t="e">
        <f>#REF!</f>
        <v>#REF!</v>
      </c>
      <c r="AZ10" s="65" t="e">
        <f t="shared" ref="AZ10:AZ11" si="10">(AV10+AW10+AX10+AY10)/3</f>
        <v>#REF!</v>
      </c>
      <c r="BA10" s="37" t="e">
        <f>#REF!</f>
        <v>#REF!</v>
      </c>
      <c r="BB10" s="37" t="e">
        <f>#REF!</f>
        <v>#REF!</v>
      </c>
      <c r="BC10" s="65" t="e">
        <f>#REF!</f>
        <v>#REF!</v>
      </c>
      <c r="BD10" s="112" t="e">
        <f>#REF!</f>
        <v>#REF!</v>
      </c>
      <c r="BE10" s="112" t="e">
        <f t="shared" ref="BE10:BE11" si="11">(BA10+BB10+BC10+BD10)/3</f>
        <v>#REF!</v>
      </c>
      <c r="BF10" s="39" t="e">
        <f>#REF!</f>
        <v>#REF!</v>
      </c>
      <c r="BG10" s="41" t="e">
        <f>#REF!</f>
        <v>#REF!</v>
      </c>
      <c r="BH10" s="65" t="e">
        <f>#REF!</f>
        <v>#REF!</v>
      </c>
      <c r="BI10" s="112" t="e">
        <f>#REF!</f>
        <v>#REF!</v>
      </c>
      <c r="BJ10" s="112" t="e">
        <f>(BF10+BG10+BH10+BI10)/3</f>
        <v>#REF!</v>
      </c>
      <c r="BK10" s="119" t="e">
        <f t="shared" si="3"/>
        <v>#REF!</v>
      </c>
      <c r="BL10" s="50" t="e">
        <f t="shared" si="0"/>
        <v>#REF!</v>
      </c>
      <c r="BM10" s="50" t="e">
        <f t="shared" si="0"/>
        <v>#REF!</v>
      </c>
      <c r="BN10" s="50" t="e">
        <f t="shared" si="0"/>
        <v>#REF!</v>
      </c>
      <c r="BO10" s="35"/>
    </row>
    <row r="11" spans="1:67" s="9" customFormat="1" ht="123" customHeight="1" x14ac:dyDescent="0.2">
      <c r="A11" s="134"/>
      <c r="B11" s="69" t="s">
        <v>38</v>
      </c>
      <c r="C11" s="69" t="s">
        <v>33</v>
      </c>
      <c r="D11" s="70">
        <v>0.35</v>
      </c>
      <c r="E11" s="70" t="s">
        <v>39</v>
      </c>
      <c r="F11" s="69" t="s">
        <v>35</v>
      </c>
      <c r="G11" s="69" t="s">
        <v>31</v>
      </c>
      <c r="H11" s="37" t="e">
        <f>#REF!</f>
        <v>#REF!</v>
      </c>
      <c r="I11" s="39" t="e">
        <f>#REF!</f>
        <v>#REF!</v>
      </c>
      <c r="J11" s="64" t="e">
        <f>#REF!</f>
        <v>#REF!</v>
      </c>
      <c r="K11" s="112" t="e">
        <f>#REF!</f>
        <v>#REF!</v>
      </c>
      <c r="L11" s="112" t="e">
        <f t="shared" si="1"/>
        <v>#REF!</v>
      </c>
      <c r="M11" s="37" t="e">
        <f>#REF!</f>
        <v>#REF!</v>
      </c>
      <c r="N11" s="37" t="e">
        <f>#REF!</f>
        <v>#REF!</v>
      </c>
      <c r="O11" s="67" t="e">
        <f>#REF!</f>
        <v>#REF!</v>
      </c>
      <c r="P11" s="67" t="e">
        <f>#REF!</f>
        <v>#REF!</v>
      </c>
      <c r="Q11" s="67" t="e">
        <f t="shared" si="2"/>
        <v>#REF!</v>
      </c>
      <c r="R11" s="37" t="e">
        <f>#REF!</f>
        <v>#REF!</v>
      </c>
      <c r="S11" s="40" t="e">
        <f>#REF!</f>
        <v>#REF!</v>
      </c>
      <c r="T11" s="64" t="e">
        <f>#REF!</f>
        <v>#REF!</v>
      </c>
      <c r="U11" s="65" t="e">
        <f>#REF!</f>
        <v>#REF!</v>
      </c>
      <c r="V11" s="65" t="e">
        <f t="shared" si="4"/>
        <v>#REF!</v>
      </c>
      <c r="W11" s="37" t="e">
        <f>#REF!</f>
        <v>#REF!</v>
      </c>
      <c r="X11" s="37" t="e">
        <f>#REF!</f>
        <v>#REF!</v>
      </c>
      <c r="Y11" s="64" t="e">
        <f>#REF!</f>
        <v>#REF!</v>
      </c>
      <c r="Z11" s="112" t="e">
        <f>#REF!</f>
        <v>#REF!</v>
      </c>
      <c r="AA11" s="112" t="e">
        <f t="shared" si="5"/>
        <v>#REF!</v>
      </c>
      <c r="AB11" s="37" t="e">
        <f>#REF!</f>
        <v>#REF!</v>
      </c>
      <c r="AC11" s="37" t="e">
        <f>#REF!</f>
        <v>#REF!</v>
      </c>
      <c r="AD11" s="64" t="e">
        <f>#REF!</f>
        <v>#REF!</v>
      </c>
      <c r="AE11" s="112" t="e">
        <f>#REF!</f>
        <v>#REF!</v>
      </c>
      <c r="AF11" s="112" t="e">
        <f>(AB11+AC11+AD11+AE11)/4</f>
        <v>#REF!</v>
      </c>
      <c r="AG11" s="37" t="e">
        <f>#REF!</f>
        <v>#REF!</v>
      </c>
      <c r="AH11" s="37" t="e">
        <f>#REF!</f>
        <v>#REF!</v>
      </c>
      <c r="AI11" s="37" t="e">
        <f>#REF!</f>
        <v>#REF!</v>
      </c>
      <c r="AJ11" s="37" t="e">
        <f>#REF!</f>
        <v>#REF!</v>
      </c>
      <c r="AK11" s="112" t="e">
        <f t="shared" si="7"/>
        <v>#REF!</v>
      </c>
      <c r="AL11" s="37">
        <f>INSOR!Q11</f>
        <v>0</v>
      </c>
      <c r="AM11" s="37">
        <f>INSOR!V11</f>
        <v>0</v>
      </c>
      <c r="AN11" s="64">
        <f>INSOR!AA11</f>
        <v>0</v>
      </c>
      <c r="AO11" s="112">
        <f>INSOR!AF11</f>
        <v>0</v>
      </c>
      <c r="AP11" s="112">
        <f t="shared" si="8"/>
        <v>0</v>
      </c>
      <c r="AQ11" s="39" t="e">
        <f>#REF!</f>
        <v>#REF!</v>
      </c>
      <c r="AR11" s="39" t="e">
        <f>#REF!</f>
        <v>#REF!</v>
      </c>
      <c r="AS11" s="39" t="e">
        <f>#REF!</f>
        <v>#REF!</v>
      </c>
      <c r="AT11" s="39" t="e">
        <f>#REF!</f>
        <v>#REF!</v>
      </c>
      <c r="AU11" s="112" t="e">
        <f t="shared" si="9"/>
        <v>#REF!</v>
      </c>
      <c r="AV11" s="37" t="e">
        <f>#REF!</f>
        <v>#REF!</v>
      </c>
      <c r="AW11" s="37" t="e">
        <f>#REF!</f>
        <v>#REF!</v>
      </c>
      <c r="AX11" s="65" t="e">
        <f>#REF!</f>
        <v>#REF!</v>
      </c>
      <c r="AY11" s="65" t="e">
        <f>#REF!</f>
        <v>#REF!</v>
      </c>
      <c r="AZ11" s="65" t="e">
        <f t="shared" si="10"/>
        <v>#REF!</v>
      </c>
      <c r="BA11" s="37" t="e">
        <f>#REF!</f>
        <v>#REF!</v>
      </c>
      <c r="BB11" s="37" t="e">
        <f>#REF!</f>
        <v>#REF!</v>
      </c>
      <c r="BC11" s="65" t="e">
        <f>#REF!</f>
        <v>#REF!</v>
      </c>
      <c r="BD11" s="112" t="e">
        <f>#REF!</f>
        <v>#REF!</v>
      </c>
      <c r="BE11" s="112" t="e">
        <f t="shared" si="11"/>
        <v>#REF!</v>
      </c>
      <c r="BF11" s="39" t="e">
        <f>#REF!</f>
        <v>#REF!</v>
      </c>
      <c r="BG11" s="41" t="e">
        <f>#REF!</f>
        <v>#REF!</v>
      </c>
      <c r="BH11" s="65" t="e">
        <f>#REF!</f>
        <v>#REF!</v>
      </c>
      <c r="BI11" s="112" t="e">
        <f>#REF!</f>
        <v>#REF!</v>
      </c>
      <c r="BJ11" s="112" t="e">
        <f>(BF11+BG11+BH11+BI11)/3</f>
        <v>#REF!</v>
      </c>
      <c r="BK11" s="119" t="e">
        <f t="shared" si="3"/>
        <v>#REF!</v>
      </c>
      <c r="BL11" s="50" t="e">
        <f t="shared" si="0"/>
        <v>#REF!</v>
      </c>
      <c r="BM11" s="50" t="e">
        <f t="shared" si="0"/>
        <v>#REF!</v>
      </c>
      <c r="BN11" s="50" t="e">
        <f t="shared" si="0"/>
        <v>#REF!</v>
      </c>
      <c r="BO11" s="35"/>
    </row>
    <row r="12" spans="1:67" s="9" customFormat="1" ht="134.25" customHeight="1" x14ac:dyDescent="0.2">
      <c r="A12" s="134"/>
      <c r="B12" s="69" t="s">
        <v>40</v>
      </c>
      <c r="C12" s="69" t="s">
        <v>41</v>
      </c>
      <c r="D12" s="70" t="s">
        <v>42</v>
      </c>
      <c r="E12" s="70" t="s">
        <v>43</v>
      </c>
      <c r="F12" s="69" t="s">
        <v>44</v>
      </c>
      <c r="G12" s="69" t="s">
        <v>26</v>
      </c>
      <c r="H12" s="37" t="e">
        <f>#REF!</f>
        <v>#REF!</v>
      </c>
      <c r="I12" s="39" t="e">
        <f>#REF!</f>
        <v>#REF!</v>
      </c>
      <c r="J12" s="64" t="e">
        <f>#REF!</f>
        <v>#REF!</v>
      </c>
      <c r="K12" s="112" t="e">
        <f>#REF!</f>
        <v>#REF!</v>
      </c>
      <c r="L12" s="112" t="e">
        <f t="shared" si="1"/>
        <v>#REF!</v>
      </c>
      <c r="M12" s="37" t="e">
        <f>#REF!</f>
        <v>#REF!</v>
      </c>
      <c r="N12" s="37" t="e">
        <f>#REF!</f>
        <v>#REF!</v>
      </c>
      <c r="O12" s="67" t="e">
        <f>#REF!</f>
        <v>#REF!</v>
      </c>
      <c r="P12" s="67" t="e">
        <f>#REF!</f>
        <v>#REF!</v>
      </c>
      <c r="Q12" s="67" t="e">
        <f t="shared" si="2"/>
        <v>#REF!</v>
      </c>
      <c r="R12" s="37" t="e">
        <f>#REF!</f>
        <v>#REF!</v>
      </c>
      <c r="S12" s="40" t="e">
        <f>#REF!</f>
        <v>#REF!</v>
      </c>
      <c r="T12" s="64" t="e">
        <f>#REF!</f>
        <v>#REF!</v>
      </c>
      <c r="U12" s="65" t="e">
        <f>#REF!</f>
        <v>#REF!</v>
      </c>
      <c r="V12" s="65" t="e">
        <f>(R12+S12+T12+U12)/4</f>
        <v>#REF!</v>
      </c>
      <c r="W12" s="37" t="e">
        <f>#REF!</f>
        <v>#REF!</v>
      </c>
      <c r="X12" s="37" t="e">
        <f>#REF!</f>
        <v>#REF!</v>
      </c>
      <c r="Y12" s="64" t="e">
        <f>#REF!</f>
        <v>#REF!</v>
      </c>
      <c r="Z12" s="112" t="e">
        <f>#REF!</f>
        <v>#REF!</v>
      </c>
      <c r="AA12" s="112" t="e">
        <f t="shared" ref="AA12:AA16" si="12">(W12+X12+Y12+Z12)/4</f>
        <v>#REF!</v>
      </c>
      <c r="AB12" s="37" t="e">
        <f>#REF!</f>
        <v>#REF!</v>
      </c>
      <c r="AC12" s="37" t="e">
        <f>#REF!</f>
        <v>#REF!</v>
      </c>
      <c r="AD12" s="64" t="e">
        <f>#REF!</f>
        <v>#REF!</v>
      </c>
      <c r="AE12" s="112" t="e">
        <f>#REF!</f>
        <v>#REF!</v>
      </c>
      <c r="AF12" s="112" t="e">
        <f t="shared" ref="AF12:AF16" si="13">(AB12+AC12+AD12+AE12)/4</f>
        <v>#REF!</v>
      </c>
      <c r="AG12" s="37" t="e">
        <f>#REF!</f>
        <v>#REF!</v>
      </c>
      <c r="AH12" s="37" t="e">
        <f>#REF!</f>
        <v>#REF!</v>
      </c>
      <c r="AI12" s="37" t="e">
        <f>#REF!</f>
        <v>#REF!</v>
      </c>
      <c r="AJ12" s="37" t="e">
        <f>#REF!</f>
        <v>#REF!</v>
      </c>
      <c r="AK12" s="112" t="e">
        <f t="shared" ref="AK12:AK16" si="14">(AG12+AH12+AI12+AJ12)/4</f>
        <v>#REF!</v>
      </c>
      <c r="AL12" s="37">
        <f>INSOR!Q12</f>
        <v>0</v>
      </c>
      <c r="AM12" s="37">
        <f>INSOR!V12</f>
        <v>0</v>
      </c>
      <c r="AN12" s="64">
        <f>INSOR!AA12</f>
        <v>0</v>
      </c>
      <c r="AO12" s="112">
        <f>INSOR!AF12</f>
        <v>0</v>
      </c>
      <c r="AP12" s="112">
        <f t="shared" ref="AP12:AP16" si="15">(AL12+AM12+AN12+AO12)/4</f>
        <v>0</v>
      </c>
      <c r="AQ12" s="39" t="e">
        <f>#REF!</f>
        <v>#REF!</v>
      </c>
      <c r="AR12" s="39" t="e">
        <f>#REF!</f>
        <v>#REF!</v>
      </c>
      <c r="AS12" s="39" t="e">
        <f>#REF!</f>
        <v>#REF!</v>
      </c>
      <c r="AT12" s="39" t="e">
        <f>#REF!</f>
        <v>#REF!</v>
      </c>
      <c r="AU12" s="112" t="e">
        <f t="shared" ref="AU12:AU16" si="16">(AQ12+AR12+AS12+AT12)/12</f>
        <v>#REF!</v>
      </c>
      <c r="AV12" s="37" t="e">
        <f>#REF!</f>
        <v>#REF!</v>
      </c>
      <c r="AW12" s="37" t="e">
        <f>#REF!</f>
        <v>#REF!</v>
      </c>
      <c r="AX12" s="65" t="e">
        <f>#REF!</f>
        <v>#REF!</v>
      </c>
      <c r="AY12" s="65" t="e">
        <f>#REF!</f>
        <v>#REF!</v>
      </c>
      <c r="AZ12" s="65" t="e">
        <f t="shared" ref="AZ12:AZ16" si="17">(AV12+AW12+AX12+AY12)/4</f>
        <v>#REF!</v>
      </c>
      <c r="BA12" s="37" t="e">
        <f>#REF!</f>
        <v>#REF!</v>
      </c>
      <c r="BB12" s="37" t="e">
        <f>#REF!</f>
        <v>#REF!</v>
      </c>
      <c r="BC12" s="65" t="e">
        <f>#REF!</f>
        <v>#REF!</v>
      </c>
      <c r="BD12" s="112" t="e">
        <f>#REF!</f>
        <v>#REF!</v>
      </c>
      <c r="BE12" s="112" t="e">
        <f t="shared" ref="BE12:BE16" si="18">(BA12+BB12+BC12+BD12)/4</f>
        <v>#REF!</v>
      </c>
      <c r="BF12" s="39" t="e">
        <f>#REF!</f>
        <v>#REF!</v>
      </c>
      <c r="BG12" s="41" t="e">
        <f>#REF!</f>
        <v>#REF!</v>
      </c>
      <c r="BH12" s="65" t="e">
        <f>#REF!</f>
        <v>#REF!</v>
      </c>
      <c r="BI12" s="112" t="e">
        <f>#REF!</f>
        <v>#REF!</v>
      </c>
      <c r="BJ12" s="112" t="e">
        <f t="shared" ref="BJ12:BJ16" si="19">(BF12+BG12+BH12+BI12)/4</f>
        <v>#REF!</v>
      </c>
      <c r="BK12" s="119" t="e">
        <f t="shared" si="3"/>
        <v>#REF!</v>
      </c>
      <c r="BL12" s="50" t="e">
        <f t="shared" si="0"/>
        <v>#REF!</v>
      </c>
      <c r="BM12" s="50" t="e">
        <f t="shared" si="0"/>
        <v>#REF!</v>
      </c>
      <c r="BN12" s="50" t="e">
        <f t="shared" si="0"/>
        <v>#REF!</v>
      </c>
      <c r="BO12" s="35"/>
    </row>
    <row r="13" spans="1:67" s="9" customFormat="1" ht="153.75" customHeight="1" x14ac:dyDescent="0.2">
      <c r="A13" s="134"/>
      <c r="B13" s="69" t="s">
        <v>47</v>
      </c>
      <c r="C13" s="69" t="s">
        <v>48</v>
      </c>
      <c r="D13" s="70" t="s">
        <v>49</v>
      </c>
      <c r="E13" s="70" t="s">
        <v>50</v>
      </c>
      <c r="F13" s="69" t="s">
        <v>44</v>
      </c>
      <c r="G13" s="69" t="s">
        <v>26</v>
      </c>
      <c r="H13" s="37" t="e">
        <f>#REF!</f>
        <v>#REF!</v>
      </c>
      <c r="I13" s="39" t="e">
        <f>#REF!</f>
        <v>#REF!</v>
      </c>
      <c r="J13" s="64" t="e">
        <f>#REF!</f>
        <v>#REF!</v>
      </c>
      <c r="K13" s="112" t="e">
        <f>#REF!</f>
        <v>#REF!</v>
      </c>
      <c r="L13" s="112" t="e">
        <f t="shared" si="1"/>
        <v>#REF!</v>
      </c>
      <c r="M13" s="37" t="e">
        <f>#REF!</f>
        <v>#REF!</v>
      </c>
      <c r="N13" s="37" t="e">
        <f>#REF!</f>
        <v>#REF!</v>
      </c>
      <c r="O13" s="67" t="e">
        <f>#REF!</f>
        <v>#REF!</v>
      </c>
      <c r="P13" s="67" t="e">
        <f>#REF!</f>
        <v>#REF!</v>
      </c>
      <c r="Q13" s="67" t="e">
        <f t="shared" si="2"/>
        <v>#REF!</v>
      </c>
      <c r="R13" s="37" t="e">
        <f>#REF!</f>
        <v>#REF!</v>
      </c>
      <c r="S13" s="40" t="e">
        <f>#REF!</f>
        <v>#REF!</v>
      </c>
      <c r="T13" s="64" t="e">
        <f>#REF!</f>
        <v>#REF!</v>
      </c>
      <c r="U13" s="65" t="e">
        <f>#REF!</f>
        <v>#REF!</v>
      </c>
      <c r="V13" s="65" t="e">
        <f>(R13+S13+T13+U13)/4</f>
        <v>#REF!</v>
      </c>
      <c r="W13" s="37" t="e">
        <f>#REF!</f>
        <v>#REF!</v>
      </c>
      <c r="X13" s="37" t="e">
        <f>#REF!</f>
        <v>#REF!</v>
      </c>
      <c r="Y13" s="64" t="e">
        <f>#REF!</f>
        <v>#REF!</v>
      </c>
      <c r="Z13" s="112" t="e">
        <f>#REF!</f>
        <v>#REF!</v>
      </c>
      <c r="AA13" s="112" t="e">
        <f t="shared" si="12"/>
        <v>#REF!</v>
      </c>
      <c r="AB13" s="37" t="e">
        <f>#REF!</f>
        <v>#REF!</v>
      </c>
      <c r="AC13" s="37" t="e">
        <f>#REF!</f>
        <v>#REF!</v>
      </c>
      <c r="AD13" s="64" t="e">
        <f>#REF!</f>
        <v>#REF!</v>
      </c>
      <c r="AE13" s="112" t="e">
        <f>#REF!</f>
        <v>#REF!</v>
      </c>
      <c r="AF13" s="112" t="e">
        <f t="shared" si="13"/>
        <v>#REF!</v>
      </c>
      <c r="AG13" s="37" t="e">
        <f>#REF!</f>
        <v>#REF!</v>
      </c>
      <c r="AH13" s="37" t="e">
        <f>#REF!</f>
        <v>#REF!</v>
      </c>
      <c r="AI13" s="37" t="e">
        <f>#REF!</f>
        <v>#REF!</v>
      </c>
      <c r="AJ13" s="37" t="e">
        <f>#REF!</f>
        <v>#REF!</v>
      </c>
      <c r="AK13" s="112" t="e">
        <f t="shared" si="14"/>
        <v>#REF!</v>
      </c>
      <c r="AL13" s="37">
        <f>INSOR!Q13</f>
        <v>0</v>
      </c>
      <c r="AM13" s="37">
        <f>INSOR!V13</f>
        <v>0</v>
      </c>
      <c r="AN13" s="64">
        <f>INSOR!AA13</f>
        <v>0</v>
      </c>
      <c r="AO13" s="112">
        <f>INSOR!AF13</f>
        <v>0</v>
      </c>
      <c r="AP13" s="112">
        <f t="shared" si="15"/>
        <v>0</v>
      </c>
      <c r="AQ13" s="39" t="e">
        <f>#REF!</f>
        <v>#REF!</v>
      </c>
      <c r="AR13" s="39" t="e">
        <f>#REF!</f>
        <v>#REF!</v>
      </c>
      <c r="AS13" s="39" t="e">
        <f>#REF!</f>
        <v>#REF!</v>
      </c>
      <c r="AT13" s="39" t="e">
        <f>#REF!</f>
        <v>#REF!</v>
      </c>
      <c r="AU13" s="112" t="e">
        <f t="shared" si="16"/>
        <v>#REF!</v>
      </c>
      <c r="AV13" s="37" t="e">
        <f>#REF!</f>
        <v>#REF!</v>
      </c>
      <c r="AW13" s="37" t="e">
        <f>#REF!</f>
        <v>#REF!</v>
      </c>
      <c r="AX13" s="65" t="e">
        <f>#REF!</f>
        <v>#REF!</v>
      </c>
      <c r="AY13" s="65" t="e">
        <f>#REF!</f>
        <v>#REF!</v>
      </c>
      <c r="AZ13" s="65" t="e">
        <f t="shared" si="17"/>
        <v>#REF!</v>
      </c>
      <c r="BA13" s="37" t="e">
        <f>#REF!</f>
        <v>#REF!</v>
      </c>
      <c r="BB13" s="37" t="e">
        <f>#REF!</f>
        <v>#REF!</v>
      </c>
      <c r="BC13" s="65" t="e">
        <f>#REF!</f>
        <v>#REF!</v>
      </c>
      <c r="BD13" s="112" t="e">
        <f>#REF!</f>
        <v>#REF!</v>
      </c>
      <c r="BE13" s="112" t="e">
        <f t="shared" si="18"/>
        <v>#REF!</v>
      </c>
      <c r="BF13" s="39" t="e">
        <f>#REF!</f>
        <v>#REF!</v>
      </c>
      <c r="BG13" s="41" t="e">
        <f>#REF!</f>
        <v>#REF!</v>
      </c>
      <c r="BH13" s="65" t="e">
        <f>#REF!</f>
        <v>#REF!</v>
      </c>
      <c r="BI13" s="112" t="e">
        <f>#REF!</f>
        <v>#REF!</v>
      </c>
      <c r="BJ13" s="112" t="e">
        <f t="shared" si="19"/>
        <v>#REF!</v>
      </c>
      <c r="BK13" s="119" t="e">
        <f t="shared" si="3"/>
        <v>#REF!</v>
      </c>
      <c r="BL13" s="50" t="e">
        <f t="shared" si="0"/>
        <v>#REF!</v>
      </c>
      <c r="BM13" s="50" t="e">
        <f t="shared" si="0"/>
        <v>#REF!</v>
      </c>
      <c r="BN13" s="50" t="e">
        <f t="shared" si="0"/>
        <v>#REF!</v>
      </c>
      <c r="BO13" s="35"/>
    </row>
    <row r="14" spans="1:67" ht="174" customHeight="1" x14ac:dyDescent="0.2">
      <c r="A14" s="134"/>
      <c r="B14" s="69" t="s">
        <v>51</v>
      </c>
      <c r="C14" s="69" t="s">
        <v>52</v>
      </c>
      <c r="D14" s="70">
        <v>1</v>
      </c>
      <c r="E14" s="69" t="s">
        <v>53</v>
      </c>
      <c r="F14" s="69" t="s">
        <v>54</v>
      </c>
      <c r="G14" s="69" t="s">
        <v>31</v>
      </c>
      <c r="H14" s="37" t="e">
        <f>#REF!</f>
        <v>#REF!</v>
      </c>
      <c r="I14" s="39" t="e">
        <f>#REF!</f>
        <v>#REF!</v>
      </c>
      <c r="J14" s="64" t="e">
        <f>#REF!</f>
        <v>#REF!</v>
      </c>
      <c r="K14" s="112" t="e">
        <f>#REF!</f>
        <v>#REF!</v>
      </c>
      <c r="L14" s="112" t="e">
        <f t="shared" si="1"/>
        <v>#REF!</v>
      </c>
      <c r="M14" s="37" t="e">
        <f>#REF!</f>
        <v>#REF!</v>
      </c>
      <c r="N14" s="37" t="e">
        <f>#REF!</f>
        <v>#REF!</v>
      </c>
      <c r="O14" s="67" t="e">
        <f>#REF!</f>
        <v>#REF!</v>
      </c>
      <c r="P14" s="67" t="e">
        <f>#REF!</f>
        <v>#REF!</v>
      </c>
      <c r="Q14" s="67" t="e">
        <f t="shared" si="2"/>
        <v>#REF!</v>
      </c>
      <c r="R14" s="37" t="e">
        <f>#REF!</f>
        <v>#REF!</v>
      </c>
      <c r="S14" s="40" t="e">
        <f>#REF!</f>
        <v>#REF!</v>
      </c>
      <c r="T14" s="64" t="e">
        <f>#REF!</f>
        <v>#REF!</v>
      </c>
      <c r="U14" s="65" t="e">
        <f>#REF!</f>
        <v>#REF!</v>
      </c>
      <c r="V14" s="65" t="e">
        <f t="shared" ref="V14" si="20">R14+S14+T14+U14</f>
        <v>#REF!</v>
      </c>
      <c r="W14" s="37" t="e">
        <f>#REF!</f>
        <v>#REF!</v>
      </c>
      <c r="X14" s="37" t="e">
        <f>#REF!</f>
        <v>#REF!</v>
      </c>
      <c r="Y14" s="64" t="e">
        <f>#REF!</f>
        <v>#REF!</v>
      </c>
      <c r="Z14" s="112" t="e">
        <f>#REF!</f>
        <v>#REF!</v>
      </c>
      <c r="AA14" s="112" t="e">
        <f t="shared" si="12"/>
        <v>#REF!</v>
      </c>
      <c r="AB14" s="37" t="e">
        <f>#REF!</f>
        <v>#REF!</v>
      </c>
      <c r="AC14" s="37" t="e">
        <f>#REF!</f>
        <v>#REF!</v>
      </c>
      <c r="AD14" s="64" t="e">
        <f>#REF!</f>
        <v>#REF!</v>
      </c>
      <c r="AE14" s="112" t="e">
        <f>#REF!</f>
        <v>#REF!</v>
      </c>
      <c r="AF14" s="112" t="e">
        <f t="shared" si="13"/>
        <v>#REF!</v>
      </c>
      <c r="AG14" s="37" t="e">
        <f>#REF!</f>
        <v>#REF!</v>
      </c>
      <c r="AH14" s="37" t="e">
        <f>#REF!</f>
        <v>#REF!</v>
      </c>
      <c r="AI14" s="37" t="e">
        <f>#REF!</f>
        <v>#REF!</v>
      </c>
      <c r="AJ14" s="37" t="e">
        <f>#REF!</f>
        <v>#REF!</v>
      </c>
      <c r="AK14" s="112" t="e">
        <f t="shared" si="14"/>
        <v>#REF!</v>
      </c>
      <c r="AL14" s="37">
        <f>INSOR!Q14</f>
        <v>0</v>
      </c>
      <c r="AM14" s="37">
        <f>INSOR!V14</f>
        <v>0</v>
      </c>
      <c r="AN14" s="64">
        <f>INSOR!AA14</f>
        <v>0</v>
      </c>
      <c r="AO14" s="112">
        <f>INSOR!AF14</f>
        <v>0</v>
      </c>
      <c r="AP14" s="112">
        <f t="shared" si="15"/>
        <v>0</v>
      </c>
      <c r="AQ14" s="39" t="e">
        <f>#REF!</f>
        <v>#REF!</v>
      </c>
      <c r="AR14" s="39" t="e">
        <f>#REF!</f>
        <v>#REF!</v>
      </c>
      <c r="AS14" s="39" t="e">
        <f>#REF!</f>
        <v>#REF!</v>
      </c>
      <c r="AT14" s="39" t="e">
        <f>#REF!</f>
        <v>#REF!</v>
      </c>
      <c r="AU14" s="112" t="e">
        <f t="shared" si="16"/>
        <v>#REF!</v>
      </c>
      <c r="AV14" s="37" t="e">
        <f>#REF!</f>
        <v>#REF!</v>
      </c>
      <c r="AW14" s="37" t="e">
        <f>#REF!</f>
        <v>#REF!</v>
      </c>
      <c r="AX14" s="65" t="e">
        <f>#REF!</f>
        <v>#REF!</v>
      </c>
      <c r="AY14" s="65" t="e">
        <f>#REF!</f>
        <v>#REF!</v>
      </c>
      <c r="AZ14" s="65" t="e">
        <f t="shared" si="17"/>
        <v>#REF!</v>
      </c>
      <c r="BA14" s="37" t="e">
        <f>#REF!</f>
        <v>#REF!</v>
      </c>
      <c r="BB14" s="37" t="e">
        <f>#REF!</f>
        <v>#REF!</v>
      </c>
      <c r="BC14" s="65" t="e">
        <f>#REF!</f>
        <v>#REF!</v>
      </c>
      <c r="BD14" s="112" t="e">
        <f>#REF!</f>
        <v>#REF!</v>
      </c>
      <c r="BE14" s="112" t="e">
        <f t="shared" si="18"/>
        <v>#REF!</v>
      </c>
      <c r="BF14" s="39" t="e">
        <f>#REF!</f>
        <v>#REF!</v>
      </c>
      <c r="BG14" s="41" t="e">
        <f>#REF!</f>
        <v>#REF!</v>
      </c>
      <c r="BH14" s="65" t="e">
        <f>#REF!</f>
        <v>#REF!</v>
      </c>
      <c r="BI14" s="112" t="e">
        <f>#REF!</f>
        <v>#REF!</v>
      </c>
      <c r="BJ14" s="112" t="e">
        <f t="shared" si="19"/>
        <v>#REF!</v>
      </c>
      <c r="BK14" s="119" t="e">
        <f>(H14+M14+R14+W14+AB14+AG14+AL14+AQ14+AV14+BA14+BF14)/11</f>
        <v>#REF!</v>
      </c>
      <c r="BL14" s="50" t="e">
        <f t="shared" si="0"/>
        <v>#REF!</v>
      </c>
      <c r="BM14" s="50" t="e">
        <f t="shared" si="0"/>
        <v>#REF!</v>
      </c>
      <c r="BN14" s="50" t="e">
        <f t="shared" si="0"/>
        <v>#REF!</v>
      </c>
      <c r="BO14" s="61"/>
    </row>
    <row r="15" spans="1:67" s="9" customFormat="1" ht="174" customHeight="1" x14ac:dyDescent="0.2">
      <c r="A15" s="134"/>
      <c r="B15" s="69" t="s">
        <v>81</v>
      </c>
      <c r="C15" s="69" t="s">
        <v>56</v>
      </c>
      <c r="D15" s="70">
        <v>1</v>
      </c>
      <c r="E15" s="69" t="s">
        <v>56</v>
      </c>
      <c r="F15" s="69" t="s">
        <v>57</v>
      </c>
      <c r="G15" s="69" t="s">
        <v>26</v>
      </c>
      <c r="H15" s="37" t="e">
        <f>#REF!</f>
        <v>#REF!</v>
      </c>
      <c r="I15" s="39" t="e">
        <f>#REF!</f>
        <v>#REF!</v>
      </c>
      <c r="J15" s="64" t="e">
        <f>#REF!</f>
        <v>#REF!</v>
      </c>
      <c r="K15" s="112" t="e">
        <f>#REF!</f>
        <v>#REF!</v>
      </c>
      <c r="L15" s="112" t="e">
        <f t="shared" si="1"/>
        <v>#REF!</v>
      </c>
      <c r="M15" s="37" t="e">
        <f>#REF!</f>
        <v>#REF!</v>
      </c>
      <c r="N15" s="37" t="e">
        <f>#REF!</f>
        <v>#REF!</v>
      </c>
      <c r="O15" s="67" t="e">
        <f>#REF!</f>
        <v>#REF!</v>
      </c>
      <c r="P15" s="67" t="e">
        <f>#REF!</f>
        <v>#REF!</v>
      </c>
      <c r="Q15" s="67" t="e">
        <f t="shared" si="2"/>
        <v>#REF!</v>
      </c>
      <c r="R15" s="37" t="e">
        <f>#REF!</f>
        <v>#REF!</v>
      </c>
      <c r="S15" s="40" t="e">
        <f>#REF!</f>
        <v>#REF!</v>
      </c>
      <c r="T15" s="64" t="e">
        <f>#REF!</f>
        <v>#REF!</v>
      </c>
      <c r="U15" s="65" t="e">
        <f>#REF!</f>
        <v>#REF!</v>
      </c>
      <c r="V15" s="65" t="e">
        <f>(R15+S15+T15+U15)/4</f>
        <v>#REF!</v>
      </c>
      <c r="W15" s="37" t="e">
        <f>#REF!</f>
        <v>#REF!</v>
      </c>
      <c r="X15" s="37" t="e">
        <f>#REF!</f>
        <v>#REF!</v>
      </c>
      <c r="Y15" s="64" t="e">
        <f>#REF!</f>
        <v>#REF!</v>
      </c>
      <c r="Z15" s="112" t="e">
        <f>#REF!</f>
        <v>#REF!</v>
      </c>
      <c r="AA15" s="112" t="e">
        <f t="shared" si="12"/>
        <v>#REF!</v>
      </c>
      <c r="AB15" s="37" t="e">
        <f>#REF!</f>
        <v>#REF!</v>
      </c>
      <c r="AC15" s="37" t="e">
        <f>#REF!</f>
        <v>#REF!</v>
      </c>
      <c r="AD15" s="64" t="e">
        <f>#REF!</f>
        <v>#REF!</v>
      </c>
      <c r="AE15" s="112" t="e">
        <f>#REF!</f>
        <v>#REF!</v>
      </c>
      <c r="AF15" s="112" t="e">
        <f t="shared" si="13"/>
        <v>#REF!</v>
      </c>
      <c r="AG15" s="37" t="e">
        <f>#REF!</f>
        <v>#REF!</v>
      </c>
      <c r="AH15" s="37" t="e">
        <f>#REF!</f>
        <v>#REF!</v>
      </c>
      <c r="AI15" s="37" t="e">
        <f>#REF!</f>
        <v>#REF!</v>
      </c>
      <c r="AJ15" s="37" t="e">
        <f>#REF!</f>
        <v>#REF!</v>
      </c>
      <c r="AK15" s="112" t="e">
        <f t="shared" si="14"/>
        <v>#REF!</v>
      </c>
      <c r="AL15" s="37">
        <f>INSOR!Q15</f>
        <v>1</v>
      </c>
      <c r="AM15" s="37">
        <f>INSOR!V15</f>
        <v>0</v>
      </c>
      <c r="AN15" s="64">
        <f>INSOR!AA15</f>
        <v>0</v>
      </c>
      <c r="AO15" s="112">
        <f>INSOR!AF15</f>
        <v>0</v>
      </c>
      <c r="AP15" s="112">
        <f t="shared" si="15"/>
        <v>0.25</v>
      </c>
      <c r="AQ15" s="39" t="e">
        <f>#REF!</f>
        <v>#REF!</v>
      </c>
      <c r="AR15" s="39" t="e">
        <f>#REF!</f>
        <v>#REF!</v>
      </c>
      <c r="AS15" s="39" t="e">
        <f>#REF!</f>
        <v>#REF!</v>
      </c>
      <c r="AT15" s="39" t="e">
        <f>#REF!</f>
        <v>#REF!</v>
      </c>
      <c r="AU15" s="112" t="e">
        <f t="shared" si="16"/>
        <v>#REF!</v>
      </c>
      <c r="AV15" s="37" t="e">
        <f>#REF!</f>
        <v>#REF!</v>
      </c>
      <c r="AW15" s="37" t="e">
        <f>#REF!</f>
        <v>#REF!</v>
      </c>
      <c r="AX15" s="65" t="e">
        <f>#REF!</f>
        <v>#REF!</v>
      </c>
      <c r="AY15" s="65" t="e">
        <f>#REF!</f>
        <v>#REF!</v>
      </c>
      <c r="AZ15" s="65" t="e">
        <f t="shared" si="17"/>
        <v>#REF!</v>
      </c>
      <c r="BA15" s="37" t="e">
        <f>#REF!</f>
        <v>#REF!</v>
      </c>
      <c r="BB15" s="37" t="e">
        <f>#REF!</f>
        <v>#REF!</v>
      </c>
      <c r="BC15" s="65" t="e">
        <f>#REF!</f>
        <v>#REF!</v>
      </c>
      <c r="BD15" s="112" t="e">
        <f>#REF!</f>
        <v>#REF!</v>
      </c>
      <c r="BE15" s="112" t="e">
        <f t="shared" si="18"/>
        <v>#REF!</v>
      </c>
      <c r="BF15" s="39" t="e">
        <f>#REF!</f>
        <v>#REF!</v>
      </c>
      <c r="BG15" s="41" t="e">
        <f>#REF!</f>
        <v>#REF!</v>
      </c>
      <c r="BH15" s="65" t="e">
        <f>#REF!</f>
        <v>#REF!</v>
      </c>
      <c r="BI15" s="112" t="e">
        <f>#REF!</f>
        <v>#REF!</v>
      </c>
      <c r="BJ15" s="112" t="e">
        <f t="shared" si="19"/>
        <v>#REF!</v>
      </c>
      <c r="BK15" s="119" t="e">
        <f>(H15+M15+R15+W15+AB15+AG15+AL15+AQ15+AV15+BA15+BF15)/11</f>
        <v>#REF!</v>
      </c>
      <c r="BL15" s="50" t="e">
        <f t="shared" si="0"/>
        <v>#REF!</v>
      </c>
      <c r="BM15" s="50" t="e">
        <f t="shared" si="0"/>
        <v>#REF!</v>
      </c>
      <c r="BN15" s="50" t="e">
        <f t="shared" si="0"/>
        <v>#REF!</v>
      </c>
      <c r="BO15" s="35"/>
    </row>
    <row r="16" spans="1:67" s="9" customFormat="1" ht="174" customHeight="1" x14ac:dyDescent="0.2">
      <c r="A16" s="134"/>
      <c r="B16" s="69" t="s">
        <v>82</v>
      </c>
      <c r="C16" s="69" t="s">
        <v>59</v>
      </c>
      <c r="D16" s="70">
        <v>0.9</v>
      </c>
      <c r="E16" s="69" t="s">
        <v>60</v>
      </c>
      <c r="F16" s="69" t="s">
        <v>61</v>
      </c>
      <c r="G16" s="69" t="s">
        <v>62</v>
      </c>
      <c r="H16" s="37" t="e">
        <f>#REF!</f>
        <v>#REF!</v>
      </c>
      <c r="I16" s="39" t="e">
        <f>#REF!</f>
        <v>#REF!</v>
      </c>
      <c r="J16" s="64" t="e">
        <f>#REF!</f>
        <v>#REF!</v>
      </c>
      <c r="K16" s="112" t="e">
        <f>#REF!</f>
        <v>#REF!</v>
      </c>
      <c r="L16" s="112" t="e">
        <f t="shared" si="1"/>
        <v>#REF!</v>
      </c>
      <c r="M16" s="37" t="e">
        <f>#REF!</f>
        <v>#REF!</v>
      </c>
      <c r="N16" s="37" t="e">
        <f>#REF!</f>
        <v>#REF!</v>
      </c>
      <c r="O16" s="67" t="e">
        <f>#REF!</f>
        <v>#REF!</v>
      </c>
      <c r="P16" s="67" t="e">
        <f>#REF!</f>
        <v>#REF!</v>
      </c>
      <c r="Q16" s="67" t="e">
        <f t="shared" si="2"/>
        <v>#REF!</v>
      </c>
      <c r="R16" s="37" t="e">
        <f>#REF!</f>
        <v>#REF!</v>
      </c>
      <c r="S16" s="40" t="e">
        <f>#REF!</f>
        <v>#REF!</v>
      </c>
      <c r="T16" s="64" t="e">
        <f>#REF!</f>
        <v>#REF!</v>
      </c>
      <c r="U16" s="65" t="e">
        <f>#REF!</f>
        <v>#REF!</v>
      </c>
      <c r="V16" s="65" t="e">
        <f t="shared" ref="V16" si="21">(R16+S16+T16+U16)/4</f>
        <v>#REF!</v>
      </c>
      <c r="W16" s="37" t="e">
        <f>#REF!</f>
        <v>#REF!</v>
      </c>
      <c r="X16" s="37" t="e">
        <f>#REF!</f>
        <v>#REF!</v>
      </c>
      <c r="Y16" s="64" t="e">
        <f>#REF!</f>
        <v>#REF!</v>
      </c>
      <c r="Z16" s="112" t="e">
        <f>#REF!</f>
        <v>#REF!</v>
      </c>
      <c r="AA16" s="112" t="e">
        <f t="shared" si="12"/>
        <v>#REF!</v>
      </c>
      <c r="AB16" s="37" t="e">
        <f>#REF!</f>
        <v>#REF!</v>
      </c>
      <c r="AC16" s="37" t="e">
        <f>#REF!</f>
        <v>#REF!</v>
      </c>
      <c r="AD16" s="64" t="e">
        <f>#REF!</f>
        <v>#REF!</v>
      </c>
      <c r="AE16" s="112" t="e">
        <f>#REF!</f>
        <v>#REF!</v>
      </c>
      <c r="AF16" s="112" t="e">
        <f t="shared" si="13"/>
        <v>#REF!</v>
      </c>
      <c r="AG16" s="37" t="e">
        <f>#REF!</f>
        <v>#REF!</v>
      </c>
      <c r="AH16" s="37" t="e">
        <f>#REF!</f>
        <v>#REF!</v>
      </c>
      <c r="AI16" s="37" t="e">
        <f>#REF!</f>
        <v>#REF!</v>
      </c>
      <c r="AJ16" s="37" t="e">
        <f>#REF!</f>
        <v>#REF!</v>
      </c>
      <c r="AK16" s="112" t="e">
        <f t="shared" si="14"/>
        <v>#REF!</v>
      </c>
      <c r="AL16" s="37">
        <f>INSOR!Q16</f>
        <v>0</v>
      </c>
      <c r="AM16" s="37">
        <f>INSOR!V16</f>
        <v>0</v>
      </c>
      <c r="AN16" s="64">
        <f>INSOR!AA16</f>
        <v>0</v>
      </c>
      <c r="AO16" s="112">
        <f>INSOR!AF16</f>
        <v>0</v>
      </c>
      <c r="AP16" s="112">
        <f t="shared" si="15"/>
        <v>0</v>
      </c>
      <c r="AQ16" s="39" t="e">
        <f>#REF!</f>
        <v>#REF!</v>
      </c>
      <c r="AR16" s="39" t="e">
        <f>#REF!</f>
        <v>#REF!</v>
      </c>
      <c r="AS16" s="39" t="e">
        <f>#REF!</f>
        <v>#REF!</v>
      </c>
      <c r="AT16" s="39" t="e">
        <f>#REF!</f>
        <v>#REF!</v>
      </c>
      <c r="AU16" s="112" t="e">
        <f t="shared" si="16"/>
        <v>#REF!</v>
      </c>
      <c r="AV16" s="37" t="e">
        <f>#REF!</f>
        <v>#REF!</v>
      </c>
      <c r="AW16" s="37" t="e">
        <f>#REF!</f>
        <v>#REF!</v>
      </c>
      <c r="AX16" s="65" t="e">
        <f>#REF!</f>
        <v>#REF!</v>
      </c>
      <c r="AY16" s="65" t="e">
        <f>#REF!</f>
        <v>#REF!</v>
      </c>
      <c r="AZ16" s="65" t="e">
        <f t="shared" si="17"/>
        <v>#REF!</v>
      </c>
      <c r="BA16" s="37" t="e">
        <f>#REF!</f>
        <v>#REF!</v>
      </c>
      <c r="BB16" s="37" t="e">
        <f>#REF!</f>
        <v>#REF!</v>
      </c>
      <c r="BC16" s="65" t="e">
        <f>#REF!</f>
        <v>#REF!</v>
      </c>
      <c r="BD16" s="112" t="e">
        <f>#REF!</f>
        <v>#REF!</v>
      </c>
      <c r="BE16" s="112" t="e">
        <f t="shared" si="18"/>
        <v>#REF!</v>
      </c>
      <c r="BF16" s="39" t="e">
        <f>#REF!</f>
        <v>#REF!</v>
      </c>
      <c r="BG16" s="41" t="e">
        <f>#REF!</f>
        <v>#REF!</v>
      </c>
      <c r="BH16" s="65" t="e">
        <f>#REF!</f>
        <v>#REF!</v>
      </c>
      <c r="BI16" s="112" t="e">
        <f>#REF!</f>
        <v>#REF!</v>
      </c>
      <c r="BJ16" s="112" t="e">
        <f t="shared" si="19"/>
        <v>#REF!</v>
      </c>
      <c r="BK16" s="119" t="e">
        <f t="shared" si="3"/>
        <v>#REF!</v>
      </c>
      <c r="BL16" s="50" t="e">
        <f t="shared" si="0"/>
        <v>#REF!</v>
      </c>
      <c r="BM16" s="50" t="e">
        <f t="shared" si="0"/>
        <v>#REF!</v>
      </c>
      <c r="BN16" s="50" t="e">
        <f t="shared" si="0"/>
        <v>#REF!</v>
      </c>
      <c r="BO16" s="62"/>
    </row>
    <row r="17" spans="1:108" s="24" customFormat="1" ht="123.75" customHeight="1" x14ac:dyDescent="0.35">
      <c r="A17" s="31"/>
      <c r="B17" s="53" t="s">
        <v>83</v>
      </c>
      <c r="C17" s="33"/>
      <c r="D17" s="33"/>
      <c r="E17" s="33"/>
      <c r="F17" s="33"/>
      <c r="G17" s="33"/>
      <c r="H17" s="120" t="e">
        <f>SUM(H7:H16)/2</f>
        <v>#REF!</v>
      </c>
      <c r="I17" s="37" t="e">
        <f>SUM(I7:I16)/8</f>
        <v>#REF!</v>
      </c>
      <c r="J17" s="37" t="e">
        <f>SUM(J7:J16)/6</f>
        <v>#REF!</v>
      </c>
      <c r="K17" s="37" t="e">
        <f>SUM(K7:K16)/8</f>
        <v>#REF!</v>
      </c>
      <c r="L17" s="37" t="e">
        <f t="shared" ref="L17:BJ17" si="22">SUM(L7:L16)</f>
        <v>#REF!</v>
      </c>
      <c r="M17" s="121" t="e">
        <f>SUM(M7:M16)/2</f>
        <v>#REF!</v>
      </c>
      <c r="N17" s="37" t="e">
        <f>SUM(N7:N16)/8</f>
        <v>#REF!</v>
      </c>
      <c r="O17" s="37" t="e">
        <f>SUM(O7:O16)/6</f>
        <v>#REF!</v>
      </c>
      <c r="P17" s="37" t="e">
        <f>SUM(P7:P16)/8</f>
        <v>#REF!</v>
      </c>
      <c r="Q17" s="37" t="e">
        <f t="shared" si="22"/>
        <v>#REF!</v>
      </c>
      <c r="R17" s="120" t="e">
        <f>SUM(R7:R16)/2</f>
        <v>#REF!</v>
      </c>
      <c r="S17" s="37" t="e">
        <f>SUM(S7:S16)/8</f>
        <v>#REF!</v>
      </c>
      <c r="T17" s="37" t="e">
        <f>SUM(T7:T16)/6</f>
        <v>#REF!</v>
      </c>
      <c r="U17" s="37" t="e">
        <f>SUM(U7:U16)/8</f>
        <v>#REF!</v>
      </c>
      <c r="V17" s="37" t="e">
        <f t="shared" si="22"/>
        <v>#REF!</v>
      </c>
      <c r="W17" s="120" t="e">
        <f>SUM(W7:W16)/2</f>
        <v>#REF!</v>
      </c>
      <c r="X17" s="37" t="e">
        <f>SUM(X7:X16)/8</f>
        <v>#REF!</v>
      </c>
      <c r="Y17" s="37" t="e">
        <f>SUM(Y7:Y16)/6</f>
        <v>#REF!</v>
      </c>
      <c r="Z17" s="37" t="e">
        <f>SUM(Z7:Z16)/8</f>
        <v>#REF!</v>
      </c>
      <c r="AA17" s="37" t="e">
        <f t="shared" si="22"/>
        <v>#REF!</v>
      </c>
      <c r="AB17" s="120" t="e">
        <f>SUM(AB7:AB16)/2</f>
        <v>#REF!</v>
      </c>
      <c r="AC17" s="37" t="e">
        <f>SUM(AC7:AC16)/8</f>
        <v>#REF!</v>
      </c>
      <c r="AD17" s="37" t="e">
        <f>SUM(AD7:AD16)/6</f>
        <v>#REF!</v>
      </c>
      <c r="AE17" s="37" t="e">
        <f>SUM(AE7:AE16)/8</f>
        <v>#REF!</v>
      </c>
      <c r="AF17" s="37" t="e">
        <f t="shared" si="22"/>
        <v>#REF!</v>
      </c>
      <c r="AG17" s="120" t="e">
        <f>SUM(AG7:AG16)/2</f>
        <v>#REF!</v>
      </c>
      <c r="AH17" s="37" t="e">
        <f>SUM(AH7:AH16)/8</f>
        <v>#REF!</v>
      </c>
      <c r="AI17" s="37" t="e">
        <f>SUM(AI7:AI16)/6</f>
        <v>#REF!</v>
      </c>
      <c r="AJ17" s="37" t="e">
        <f>SUM(AJ7:AJ16)/8</f>
        <v>#REF!</v>
      </c>
      <c r="AK17" s="37" t="e">
        <f t="shared" si="22"/>
        <v>#REF!</v>
      </c>
      <c r="AL17" s="120">
        <f>SUM(AL7:AL16)/2</f>
        <v>1</v>
      </c>
      <c r="AM17" s="37">
        <f>SUM(AM7:AM16)/8</f>
        <v>0</v>
      </c>
      <c r="AN17" s="37">
        <f>SUM(AN7:AN16)/6</f>
        <v>0</v>
      </c>
      <c r="AO17" s="37">
        <f>SUM(AO7:AO16)/8</f>
        <v>0</v>
      </c>
      <c r="AP17" s="37">
        <f t="shared" si="22"/>
        <v>0.5</v>
      </c>
      <c r="AQ17" s="120" t="e">
        <f>SUM(AQ7:AQ16)/2</f>
        <v>#REF!</v>
      </c>
      <c r="AR17" s="37" t="e">
        <f>SUM(AR7:AR16)/8</f>
        <v>#REF!</v>
      </c>
      <c r="AS17" s="37" t="e">
        <f>SUM(AS7:AS16)/6</f>
        <v>#REF!</v>
      </c>
      <c r="AT17" s="37" t="e">
        <f>SUM(AT7:AT16)/8</f>
        <v>#REF!</v>
      </c>
      <c r="AU17" s="37" t="e">
        <f t="shared" si="22"/>
        <v>#REF!</v>
      </c>
      <c r="AV17" s="120" t="e">
        <f>SUM(AV7:AV16)/2</f>
        <v>#REF!</v>
      </c>
      <c r="AW17" s="37" t="e">
        <f>SUM(AW7:AW16)/8</f>
        <v>#REF!</v>
      </c>
      <c r="AX17" s="37" t="e">
        <f>SUM(AX7:AX16)/6</f>
        <v>#REF!</v>
      </c>
      <c r="AY17" s="37" t="e">
        <f>SUM(AY7:AY16)/8</f>
        <v>#REF!</v>
      </c>
      <c r="AZ17" s="37" t="e">
        <f t="shared" si="22"/>
        <v>#REF!</v>
      </c>
      <c r="BA17" s="120" t="e">
        <f>SUM(BA7:BA16)/2</f>
        <v>#REF!</v>
      </c>
      <c r="BB17" s="37" t="e">
        <f>SUM(BB7:BB16)/8</f>
        <v>#REF!</v>
      </c>
      <c r="BC17" s="37" t="e">
        <f>SUM(BC7:BC16)/6</f>
        <v>#REF!</v>
      </c>
      <c r="BD17" s="37" t="e">
        <f>SUM(BD7:BD16)/8</f>
        <v>#REF!</v>
      </c>
      <c r="BE17" s="37" t="e">
        <f t="shared" si="22"/>
        <v>#REF!</v>
      </c>
      <c r="BF17" s="120" t="e">
        <f>SUM(BF7:BF16)/2</f>
        <v>#REF!</v>
      </c>
      <c r="BG17" s="37" t="e">
        <f>SUM(BG7:BG16)/8</f>
        <v>#REF!</v>
      </c>
      <c r="BH17" s="37" t="e">
        <f>SUM(BH7:BH16)/6</f>
        <v>#REF!</v>
      </c>
      <c r="BI17" s="37" t="e">
        <f>SUM(BI7:BI16)/8</f>
        <v>#REF!</v>
      </c>
      <c r="BJ17" s="37" t="e">
        <f t="shared" si="22"/>
        <v>#REF!</v>
      </c>
      <c r="BK17" s="50" t="e">
        <f>(H17+M17+R17+W17+AB17+AG17+AL17+AQ17+AV17+BA17+BF17)/11</f>
        <v>#REF!</v>
      </c>
      <c r="BL17" s="50" t="e">
        <f t="shared" si="0"/>
        <v>#REF!</v>
      </c>
      <c r="BM17" s="50" t="e">
        <f t="shared" si="0"/>
        <v>#REF!</v>
      </c>
      <c r="BN17" s="50" t="e">
        <f t="shared" si="0"/>
        <v>#REF!</v>
      </c>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row>
    <row r="18" spans="1:108" s="9" customFormat="1" x14ac:dyDescent="0.35">
      <c r="B18" s="48"/>
      <c r="H18" s="68"/>
      <c r="I18" s="22"/>
      <c r="J18" s="22"/>
      <c r="K18" s="22"/>
      <c r="L18" s="21"/>
      <c r="M18" s="22"/>
      <c r="N18" s="22"/>
      <c r="O18" s="22"/>
      <c r="P18" s="22"/>
      <c r="Q18" s="21"/>
      <c r="R18" s="22"/>
      <c r="S18" s="22"/>
      <c r="T18" s="22"/>
      <c r="U18" s="22"/>
      <c r="V18" s="21"/>
      <c r="W18" s="68"/>
      <c r="X18" s="22"/>
      <c r="Y18" s="22"/>
      <c r="Z18" s="22"/>
      <c r="AA18" s="21"/>
      <c r="AB18" s="68"/>
      <c r="AC18" s="22"/>
      <c r="AD18" s="22"/>
      <c r="AE18" s="22"/>
      <c r="AF18" s="21"/>
      <c r="AG18" s="22"/>
      <c r="AH18" s="22"/>
      <c r="AI18" s="22"/>
      <c r="AJ18" s="22"/>
      <c r="AK18" s="21"/>
      <c r="AL18" s="22"/>
      <c r="AM18" s="22"/>
      <c r="AN18" s="22"/>
      <c r="AO18" s="22"/>
      <c r="AP18" s="21"/>
      <c r="AQ18" s="22"/>
      <c r="AR18" s="22"/>
      <c r="AS18" s="22"/>
      <c r="AT18" s="22"/>
      <c r="AU18" s="21"/>
      <c r="AV18" s="22"/>
      <c r="AW18" s="22"/>
      <c r="AX18" s="22"/>
      <c r="AY18" s="22"/>
      <c r="AZ18" s="21"/>
      <c r="BA18" s="22"/>
      <c r="BB18" s="22"/>
      <c r="BC18" s="22"/>
      <c r="BD18" s="22"/>
      <c r="BE18" s="21"/>
      <c r="BF18" s="21"/>
      <c r="BG18" s="22"/>
      <c r="BH18" s="22"/>
      <c r="BI18" s="22"/>
      <c r="BJ18" s="21"/>
      <c r="BK18" s="51"/>
      <c r="BL18" s="35"/>
    </row>
    <row r="19" spans="1:108" s="9" customFormat="1" x14ac:dyDescent="0.35">
      <c r="B19" s="48"/>
      <c r="H19" s="22"/>
      <c r="I19" s="22"/>
      <c r="J19" s="22"/>
      <c r="K19" s="22"/>
      <c r="L19" s="21"/>
      <c r="M19" s="22"/>
      <c r="N19" s="22"/>
      <c r="O19" s="22"/>
      <c r="P19" s="22"/>
      <c r="Q19" s="21"/>
      <c r="R19" s="22"/>
      <c r="S19" s="22"/>
      <c r="T19" s="22"/>
      <c r="U19" s="22"/>
      <c r="V19" s="21"/>
      <c r="W19" s="22"/>
      <c r="X19" s="22"/>
      <c r="Y19" s="22"/>
      <c r="Z19" s="22"/>
      <c r="AA19" s="21"/>
      <c r="AB19" s="22"/>
      <c r="AC19" s="22"/>
      <c r="AD19" s="22"/>
      <c r="AE19" s="22"/>
      <c r="AF19" s="21"/>
      <c r="AG19" s="22"/>
      <c r="AH19" s="22"/>
      <c r="AI19" s="22"/>
      <c r="AJ19" s="22"/>
      <c r="AK19" s="21"/>
      <c r="AL19" s="22"/>
      <c r="AM19" s="22"/>
      <c r="AN19" s="22"/>
      <c r="AO19" s="22"/>
      <c r="AP19" s="21"/>
      <c r="AQ19" s="22"/>
      <c r="AR19" s="22"/>
      <c r="AS19" s="22"/>
      <c r="AT19" s="22"/>
      <c r="AU19" s="21"/>
      <c r="AV19" s="22"/>
      <c r="AW19" s="22"/>
      <c r="AX19" s="22"/>
      <c r="AY19" s="22"/>
      <c r="AZ19" s="21"/>
      <c r="BA19" s="22"/>
      <c r="BB19" s="22"/>
      <c r="BC19" s="22"/>
      <c r="BD19" s="22"/>
      <c r="BE19" s="21"/>
      <c r="BF19" s="38"/>
      <c r="BG19" s="22"/>
      <c r="BH19" s="22"/>
      <c r="BI19" s="22"/>
      <c r="BJ19" s="21"/>
      <c r="BK19" s="51"/>
      <c r="BL19" s="54"/>
      <c r="BM19"/>
    </row>
    <row r="22" spans="1:108" x14ac:dyDescent="0.35">
      <c r="L22" s="113" t="e">
        <f>(L7+L8+L9+L10+L11+L12+L13+L14+L16+#REF!+#REF!+#REF!+#REF!)/13</f>
        <v>#REF!</v>
      </c>
      <c r="Q22" s="113" t="e">
        <f>(Q7+Q8+Q9+Q10+Q11+Q12+Q13+Q15+#REF!+#REF!+#REF!+#REF!)/12</f>
        <v>#REF!</v>
      </c>
      <c r="V22" s="114" t="e">
        <f>(V7+V8+V9+V10+V11+V12+V13+V15+#REF!+#REF!+#REF!+#REF!)/12</f>
        <v>#REF!</v>
      </c>
      <c r="AA22" s="115" t="e">
        <f>AA7+AA8+AA9+AA10+AA11+AA12+AA13+AA13+AA14+AA16+#REF!+#REF!+#REF!</f>
        <v>#REF!</v>
      </c>
      <c r="AF22" s="115" t="e">
        <f>AF7+AF8+AF9+AF10+AF11+AF12+AF13+AF14+AF16+#REF!+#REF!+#REF!+#REF!</f>
        <v>#REF!</v>
      </c>
      <c r="AK22" s="115"/>
      <c r="AP22" s="115"/>
      <c r="AU22" s="115"/>
      <c r="AZ22" s="115"/>
      <c r="BE22" s="115"/>
      <c r="BJ22" s="115"/>
    </row>
  </sheetData>
  <autoFilter ref="A4:BI17" xr:uid="{00000000-0009-0000-0000-000001000000}">
    <filterColumn colId="7" showButton="0"/>
    <filterColumn colId="8" showButton="0"/>
    <filterColumn colId="9" showButton="0"/>
    <filterColumn colId="12" showButton="0"/>
    <filterColumn colId="13" showButton="0"/>
    <filterColumn colId="14" showButton="0"/>
    <filterColumn colId="17" showButton="0"/>
    <filterColumn colId="18" showButton="0"/>
    <filterColumn colId="19" showButton="0"/>
    <filterColumn colId="22" showButton="0"/>
    <filterColumn colId="23" showButton="0"/>
    <filterColumn colId="24" showButton="0"/>
    <filterColumn colId="27" showButton="0"/>
    <filterColumn colId="28" showButton="0"/>
    <filterColumn colId="29" showButton="0"/>
    <filterColumn colId="32" showButton="0"/>
    <filterColumn colId="33" showButton="0"/>
    <filterColumn colId="34" showButton="0"/>
    <filterColumn colId="37" showButton="0"/>
    <filterColumn colId="38" showButton="0"/>
    <filterColumn colId="39" showButton="0"/>
    <filterColumn colId="42" showButton="0"/>
    <filterColumn colId="43" showButton="0"/>
    <filterColumn colId="44" showButton="0"/>
    <filterColumn colId="47" showButton="0"/>
    <filterColumn colId="48" showButton="0"/>
    <filterColumn colId="49" showButton="0"/>
    <filterColumn colId="52" showButton="0"/>
    <filterColumn colId="53" showButton="0"/>
    <filterColumn colId="54" showButton="0"/>
    <filterColumn colId="57" showButton="0"/>
    <filterColumn colId="58" showButton="0"/>
    <filterColumn colId="59" showButton="0"/>
  </autoFilter>
  <mergeCells count="66">
    <mergeCell ref="BL5:BL6"/>
    <mergeCell ref="R5:R6"/>
    <mergeCell ref="X5:X6"/>
    <mergeCell ref="BK5:BK6"/>
    <mergeCell ref="BC5:BC6"/>
    <mergeCell ref="BB5:BB6"/>
    <mergeCell ref="BA5:BA6"/>
    <mergeCell ref="AY5:AY6"/>
    <mergeCell ref="AV5:AV6"/>
    <mergeCell ref="AT5:AT6"/>
    <mergeCell ref="AR5:AR6"/>
    <mergeCell ref="AQ5:AQ6"/>
    <mergeCell ref="AL5:AL6"/>
    <mergeCell ref="AJ5:AJ6"/>
    <mergeCell ref="AW5:AW6"/>
    <mergeCell ref="AX5:AX6"/>
    <mergeCell ref="J5:J6"/>
    <mergeCell ref="K5:K6"/>
    <mergeCell ref="B4:B6"/>
    <mergeCell ref="C4:C6"/>
    <mergeCell ref="D4:D6"/>
    <mergeCell ref="H4:K4"/>
    <mergeCell ref="H5:H6"/>
    <mergeCell ref="I5:I6"/>
    <mergeCell ref="E4:E6"/>
    <mergeCell ref="AG4:AJ4"/>
    <mergeCell ref="AL4:AO4"/>
    <mergeCell ref="AQ4:AT4"/>
    <mergeCell ref="AV4:AY4"/>
    <mergeCell ref="W4:Z4"/>
    <mergeCell ref="AE5:AE6"/>
    <mergeCell ref="M4:P4"/>
    <mergeCell ref="R4:U4"/>
    <mergeCell ref="M5:M6"/>
    <mergeCell ref="N5:N6"/>
    <mergeCell ref="O5:O6"/>
    <mergeCell ref="S5:S6"/>
    <mergeCell ref="AC5:AC6"/>
    <mergeCell ref="AB4:AE4"/>
    <mergeCell ref="Z5:Z6"/>
    <mergeCell ref="Y5:Y6"/>
    <mergeCell ref="T5:T6"/>
    <mergeCell ref="U5:U6"/>
    <mergeCell ref="W5:W6"/>
    <mergeCell ref="V5:V6"/>
    <mergeCell ref="BF4:BI4"/>
    <mergeCell ref="BF5:BF6"/>
    <mergeCell ref="BG5:BG6"/>
    <mergeCell ref="BH5:BH6"/>
    <mergeCell ref="BI5:BI6"/>
    <mergeCell ref="A7:A16"/>
    <mergeCell ref="BD5:BD6"/>
    <mergeCell ref="P5:P6"/>
    <mergeCell ref="AM5:AM6"/>
    <mergeCell ref="AN5:AN6"/>
    <mergeCell ref="AO5:AO6"/>
    <mergeCell ref="AI5:AI6"/>
    <mergeCell ref="AS5:AS6"/>
    <mergeCell ref="AB5:AB6"/>
    <mergeCell ref="A4:A6"/>
    <mergeCell ref="F4:F6"/>
    <mergeCell ref="G4:G6"/>
    <mergeCell ref="AD5:AD6"/>
    <mergeCell ref="AH5:AH6"/>
    <mergeCell ref="BA4:BD4"/>
    <mergeCell ref="AG5:AG6"/>
  </mergeCells>
  <pageMargins left="0.7" right="0.7" top="0.75" bottom="0.75" header="0.3" footer="0.3"/>
  <pageSetup orientation="portrait"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5703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6" customWidth="1"/>
    <col min="17" max="17" width="17" style="16" customWidth="1"/>
    <col min="18" max="18" width="55" style="16" customWidth="1"/>
    <col min="19" max="19" width="13.28515625" style="16" customWidth="1"/>
    <col min="20" max="20" width="36.28515625" style="16" customWidth="1"/>
    <col min="21" max="21" width="20" style="16" customWidth="1"/>
    <col min="22" max="22" width="18.140625" style="16" customWidth="1"/>
    <col min="23" max="23" width="60.5703125" style="16" customWidth="1"/>
    <col min="24" max="24" width="16.7109375" style="16" customWidth="1"/>
    <col min="25" max="25" width="56.85546875" style="16" customWidth="1"/>
    <col min="26" max="26" width="19.42578125" style="16" customWidth="1"/>
    <col min="27" max="27" width="16" style="16" customWidth="1"/>
    <col min="28" max="28" width="68.42578125" style="59" customWidth="1"/>
    <col min="29" max="29" width="9.42578125" style="16" customWidth="1"/>
    <col min="30" max="30" width="41.42578125" style="16" customWidth="1"/>
    <col min="31" max="31" width="7.28515625" style="16" customWidth="1"/>
    <col min="32" max="32" width="21.42578125" style="16" customWidth="1"/>
    <col min="33" max="33" width="69.7109375" style="16" customWidth="1"/>
    <col min="34" max="34" width="14.28515625" style="16" customWidth="1"/>
    <col min="35" max="35" width="59.710937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57"/>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84</v>
      </c>
      <c r="T2" s="13"/>
      <c r="U2" s="13"/>
      <c r="V2" s="13"/>
      <c r="W2" s="13"/>
      <c r="X2" s="13"/>
      <c r="Y2" s="13"/>
      <c r="Z2" s="13"/>
      <c r="AA2" s="13"/>
      <c r="AB2" s="57"/>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85</v>
      </c>
      <c r="T3" s="13"/>
      <c r="U3" s="13"/>
      <c r="V3" s="13"/>
      <c r="W3" s="13"/>
      <c r="X3" s="13"/>
      <c r="Y3" s="13"/>
      <c r="Z3" s="13"/>
      <c r="AA3" s="13"/>
      <c r="AB3" s="57"/>
      <c r="AC3" s="13"/>
      <c r="AD3" s="13"/>
      <c r="AE3" s="13"/>
      <c r="AF3" s="13"/>
      <c r="AG3" s="13"/>
      <c r="AH3" s="13"/>
      <c r="AI3" s="13"/>
    </row>
    <row r="4" spans="1:35" ht="36" x14ac:dyDescent="0.2">
      <c r="A4" s="129" t="s">
        <v>0</v>
      </c>
      <c r="B4" s="129" t="s">
        <v>1</v>
      </c>
      <c r="C4" s="129" t="s">
        <v>2</v>
      </c>
      <c r="D4" s="129" t="s">
        <v>3</v>
      </c>
      <c r="E4" s="129" t="s">
        <v>4</v>
      </c>
      <c r="F4" s="129" t="s">
        <v>5</v>
      </c>
      <c r="G4" s="129" t="s">
        <v>6</v>
      </c>
      <c r="H4" s="129" t="s">
        <v>7</v>
      </c>
      <c r="I4" s="129" t="s">
        <v>8</v>
      </c>
      <c r="J4" s="151" t="s">
        <v>9</v>
      </c>
      <c r="K4" s="152"/>
      <c r="L4" s="153" t="s">
        <v>86</v>
      </c>
      <c r="M4" s="154"/>
      <c r="N4" s="154"/>
      <c r="O4" s="155"/>
      <c r="P4" s="156" t="s">
        <v>87</v>
      </c>
      <c r="Q4" s="157"/>
      <c r="R4" s="157"/>
      <c r="S4" s="157"/>
      <c r="T4" s="157"/>
      <c r="U4" s="157"/>
      <c r="V4" s="157"/>
      <c r="W4" s="157"/>
      <c r="X4" s="157"/>
      <c r="Y4" s="157"/>
      <c r="Z4" s="157"/>
      <c r="AA4" s="157"/>
      <c r="AB4" s="157"/>
      <c r="AC4" s="157"/>
      <c r="AD4" s="157"/>
      <c r="AE4" s="157"/>
      <c r="AF4" s="157"/>
      <c r="AG4" s="157"/>
      <c r="AH4" s="157"/>
      <c r="AI4" s="158"/>
    </row>
    <row r="5" spans="1:35" ht="36" x14ac:dyDescent="0.2">
      <c r="A5" s="130"/>
      <c r="B5" s="130"/>
      <c r="C5" s="130"/>
      <c r="D5" s="130"/>
      <c r="E5" s="130"/>
      <c r="F5" s="130"/>
      <c r="G5" s="130"/>
      <c r="H5" s="130"/>
      <c r="I5" s="130"/>
      <c r="J5" s="129" t="s">
        <v>11</v>
      </c>
      <c r="K5" s="129" t="s">
        <v>12</v>
      </c>
      <c r="L5" s="27" t="s">
        <v>76</v>
      </c>
      <c r="M5" s="27" t="s">
        <v>77</v>
      </c>
      <c r="N5" s="27" t="s">
        <v>78</v>
      </c>
      <c r="O5" s="28" t="s">
        <v>79</v>
      </c>
      <c r="P5" s="147" t="s">
        <v>76</v>
      </c>
      <c r="Q5" s="148"/>
      <c r="R5" s="148"/>
      <c r="S5" s="148"/>
      <c r="T5" s="149"/>
      <c r="U5" s="147" t="s">
        <v>77</v>
      </c>
      <c r="V5" s="148"/>
      <c r="W5" s="148"/>
      <c r="X5" s="148"/>
      <c r="Y5" s="149"/>
      <c r="Z5" s="147" t="s">
        <v>78</v>
      </c>
      <c r="AA5" s="148"/>
      <c r="AB5" s="148"/>
      <c r="AC5" s="148"/>
      <c r="AD5" s="149"/>
      <c r="AE5" s="147" t="s">
        <v>79</v>
      </c>
      <c r="AF5" s="148"/>
      <c r="AG5" s="148"/>
      <c r="AH5" s="148"/>
      <c r="AI5" s="149"/>
    </row>
    <row r="6" spans="1:35" ht="63" x14ac:dyDescent="0.2">
      <c r="A6" s="131"/>
      <c r="B6" s="131"/>
      <c r="C6" s="131"/>
      <c r="D6" s="131"/>
      <c r="E6" s="131"/>
      <c r="F6" s="131"/>
      <c r="G6" s="131"/>
      <c r="H6" s="131"/>
      <c r="I6" s="131"/>
      <c r="J6" s="131"/>
      <c r="K6" s="131"/>
      <c r="L6" s="29" t="s">
        <v>17</v>
      </c>
      <c r="M6" s="29" t="s">
        <v>17</v>
      </c>
      <c r="N6" s="29" t="s">
        <v>17</v>
      </c>
      <c r="O6" s="30" t="s">
        <v>17</v>
      </c>
      <c r="P6" s="14" t="s">
        <v>88</v>
      </c>
      <c r="Q6" s="14" t="s">
        <v>89</v>
      </c>
      <c r="R6" s="14" t="s">
        <v>90</v>
      </c>
      <c r="S6" s="15" t="s">
        <v>91</v>
      </c>
      <c r="T6" s="15" t="s">
        <v>92</v>
      </c>
      <c r="U6" s="14" t="s">
        <v>88</v>
      </c>
      <c r="V6" s="14" t="s">
        <v>89</v>
      </c>
      <c r="W6" s="14" t="s">
        <v>90</v>
      </c>
      <c r="X6" s="15" t="s">
        <v>91</v>
      </c>
      <c r="Y6" s="15" t="s">
        <v>92</v>
      </c>
      <c r="Z6" s="14" t="s">
        <v>88</v>
      </c>
      <c r="AA6" s="14" t="s">
        <v>89</v>
      </c>
      <c r="AB6" s="58" t="s">
        <v>90</v>
      </c>
      <c r="AC6" s="15" t="s">
        <v>91</v>
      </c>
      <c r="AD6" s="15" t="s">
        <v>92</v>
      </c>
      <c r="AE6" s="14" t="s">
        <v>88</v>
      </c>
      <c r="AF6" s="14" t="s">
        <v>89</v>
      </c>
      <c r="AG6" s="14" t="s">
        <v>90</v>
      </c>
      <c r="AH6" s="15" t="s">
        <v>91</v>
      </c>
      <c r="AI6" s="15" t="s">
        <v>92</v>
      </c>
    </row>
    <row r="7" spans="1:35" s="9" customFormat="1" ht="94.5" x14ac:dyDescent="0.2">
      <c r="A7" s="123" t="s">
        <v>18</v>
      </c>
      <c r="B7" s="123" t="s">
        <v>19</v>
      </c>
      <c r="C7" s="127" t="s">
        <v>20</v>
      </c>
      <c r="D7" s="69" t="s">
        <v>21</v>
      </c>
      <c r="E7" s="69" t="s">
        <v>22</v>
      </c>
      <c r="F7" s="70" t="s">
        <v>23</v>
      </c>
      <c r="G7" s="69" t="s">
        <v>24</v>
      </c>
      <c r="H7" s="69" t="s">
        <v>25</v>
      </c>
      <c r="I7" s="69" t="s">
        <v>26</v>
      </c>
      <c r="J7" s="71">
        <v>44958</v>
      </c>
      <c r="K7" s="72">
        <v>45015</v>
      </c>
      <c r="L7" s="73">
        <v>1</v>
      </c>
      <c r="M7" s="73">
        <v>0</v>
      </c>
      <c r="N7" s="73">
        <v>0</v>
      </c>
      <c r="O7" s="69">
        <v>0</v>
      </c>
      <c r="P7" s="18">
        <v>0.01</v>
      </c>
      <c r="Q7" s="18">
        <v>1</v>
      </c>
      <c r="R7" s="79" t="s">
        <v>94</v>
      </c>
      <c r="S7" s="80"/>
      <c r="T7" s="79"/>
      <c r="U7" s="18"/>
      <c r="V7" s="18"/>
      <c r="W7" s="79"/>
      <c r="X7" s="80"/>
      <c r="Y7" s="79"/>
      <c r="Z7" s="81"/>
      <c r="AA7" s="18"/>
      <c r="AB7" s="91"/>
      <c r="AC7" s="83"/>
      <c r="AD7" s="82"/>
      <c r="AE7" s="18"/>
      <c r="AF7" s="18"/>
      <c r="AG7" s="84"/>
      <c r="AH7" s="80"/>
      <c r="AI7" s="89"/>
    </row>
    <row r="8" spans="1:35" s="9" customFormat="1" ht="157.5" x14ac:dyDescent="0.2">
      <c r="A8" s="124"/>
      <c r="B8" s="124"/>
      <c r="C8" s="128"/>
      <c r="D8" s="69" t="s">
        <v>27</v>
      </c>
      <c r="E8" s="69" t="s">
        <v>28</v>
      </c>
      <c r="F8" s="70">
        <v>1</v>
      </c>
      <c r="G8" s="69" t="s">
        <v>29</v>
      </c>
      <c r="H8" s="69" t="s">
        <v>30</v>
      </c>
      <c r="I8" s="69" t="s">
        <v>31</v>
      </c>
      <c r="J8" s="71">
        <v>45017</v>
      </c>
      <c r="K8" s="72">
        <v>45291</v>
      </c>
      <c r="L8" s="74">
        <v>0</v>
      </c>
      <c r="M8" s="74">
        <v>0.33329999999999999</v>
      </c>
      <c r="N8" s="74">
        <v>0.33329999999999999</v>
      </c>
      <c r="O8" s="78">
        <v>0.33329999999999999</v>
      </c>
      <c r="P8" s="18"/>
      <c r="Q8" s="18"/>
      <c r="R8" s="18"/>
      <c r="S8" s="18"/>
      <c r="T8" s="18"/>
      <c r="U8" s="18"/>
      <c r="V8" s="18"/>
      <c r="W8" s="18"/>
      <c r="X8" s="18"/>
      <c r="Y8" s="18"/>
      <c r="Z8" s="86"/>
      <c r="AA8" s="18"/>
      <c r="AB8" s="92"/>
      <c r="AC8" s="87"/>
      <c r="AD8" s="87"/>
      <c r="AE8" s="18"/>
      <c r="AF8" s="18"/>
      <c r="AG8" s="84"/>
      <c r="AH8" s="80"/>
      <c r="AI8" s="89"/>
    </row>
    <row r="9" spans="1:35" s="9" customFormat="1" ht="126" x14ac:dyDescent="0.25">
      <c r="A9" s="124"/>
      <c r="B9" s="124"/>
      <c r="C9" s="128"/>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18"/>
      <c r="Q9" s="18"/>
      <c r="R9" s="18"/>
      <c r="S9" s="18"/>
      <c r="T9" s="18"/>
      <c r="U9" s="18"/>
      <c r="V9" s="18"/>
      <c r="W9" s="93"/>
      <c r="X9" s="85"/>
      <c r="Y9" s="94"/>
      <c r="Z9" s="86"/>
      <c r="AA9" s="18"/>
      <c r="AB9" s="95"/>
      <c r="AC9" s="88"/>
      <c r="AD9" s="87"/>
      <c r="AE9" s="18"/>
      <c r="AF9" s="18"/>
      <c r="AG9" s="84"/>
      <c r="AH9" s="80"/>
      <c r="AI9" s="89"/>
    </row>
    <row r="10" spans="1:35" s="9" customFormat="1" ht="126" x14ac:dyDescent="0.25">
      <c r="A10" s="124"/>
      <c r="B10" s="124"/>
      <c r="C10" s="128"/>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18"/>
      <c r="Q10" s="18"/>
      <c r="R10" s="18"/>
      <c r="S10" s="18"/>
      <c r="T10" s="18"/>
      <c r="U10" s="18"/>
      <c r="V10" s="18"/>
      <c r="W10" s="93"/>
      <c r="X10" s="85"/>
      <c r="Y10" s="96"/>
      <c r="Z10" s="86"/>
      <c r="AA10" s="18"/>
      <c r="AB10" s="95"/>
      <c r="AC10" s="88"/>
      <c r="AD10" s="87"/>
      <c r="AE10" s="18"/>
      <c r="AF10" s="18"/>
      <c r="AG10" s="84"/>
      <c r="AH10" s="80"/>
      <c r="AI10" s="84"/>
    </row>
    <row r="11" spans="1:35" s="9" customFormat="1" ht="126" x14ac:dyDescent="0.25">
      <c r="A11" s="124"/>
      <c r="B11" s="124"/>
      <c r="C11" s="128"/>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18"/>
      <c r="Q11" s="18"/>
      <c r="R11" s="18"/>
      <c r="S11" s="18"/>
      <c r="T11" s="18"/>
      <c r="U11" s="18"/>
      <c r="V11" s="18"/>
      <c r="W11" s="93"/>
      <c r="X11" s="85"/>
      <c r="Y11" s="97"/>
      <c r="Z11" s="86"/>
      <c r="AA11" s="18"/>
      <c r="AB11" s="95"/>
      <c r="AC11" s="88"/>
      <c r="AD11" s="87"/>
      <c r="AE11" s="18"/>
      <c r="AF11" s="18"/>
      <c r="AG11" s="84"/>
      <c r="AH11" s="80"/>
      <c r="AI11" s="84"/>
    </row>
    <row r="12" spans="1:35" s="9" customFormat="1" ht="180" x14ac:dyDescent="0.25">
      <c r="A12" s="124"/>
      <c r="B12" s="124"/>
      <c r="C12" s="128"/>
      <c r="D12" s="69" t="s">
        <v>40</v>
      </c>
      <c r="E12" s="69" t="s">
        <v>41</v>
      </c>
      <c r="F12" s="70" t="s">
        <v>42</v>
      </c>
      <c r="G12" s="70" t="s">
        <v>43</v>
      </c>
      <c r="H12" s="69" t="s">
        <v>44</v>
      </c>
      <c r="I12" s="69" t="s">
        <v>26</v>
      </c>
      <c r="J12" s="71">
        <v>45047</v>
      </c>
      <c r="K12" s="72">
        <v>45291</v>
      </c>
      <c r="L12" s="76" t="s">
        <v>45</v>
      </c>
      <c r="M12" s="76" t="s">
        <v>46</v>
      </c>
      <c r="N12" s="76" t="s">
        <v>45</v>
      </c>
      <c r="O12" s="69" t="s">
        <v>46</v>
      </c>
      <c r="P12" s="90">
        <v>1</v>
      </c>
      <c r="Q12" s="18">
        <v>1</v>
      </c>
      <c r="R12" s="117" t="s">
        <v>95</v>
      </c>
      <c r="S12" s="80"/>
      <c r="T12" s="79"/>
      <c r="U12" s="90"/>
      <c r="V12" s="18"/>
      <c r="W12" s="79"/>
      <c r="X12" s="85"/>
      <c r="Y12" s="79"/>
      <c r="Z12" s="86"/>
      <c r="AA12" s="18"/>
      <c r="AB12" s="98"/>
      <c r="AC12" s="88"/>
      <c r="AD12" s="99"/>
      <c r="AE12" s="18"/>
      <c r="AF12" s="18"/>
      <c r="AG12" s="84"/>
      <c r="AH12" s="80"/>
      <c r="AI12" s="89"/>
    </row>
    <row r="13" spans="1:35" s="9" customFormat="1" ht="135" x14ac:dyDescent="0.25">
      <c r="A13" s="124"/>
      <c r="B13" s="124"/>
      <c r="C13" s="128"/>
      <c r="D13" s="69" t="s">
        <v>47</v>
      </c>
      <c r="E13" s="69" t="s">
        <v>48</v>
      </c>
      <c r="F13" s="70" t="s">
        <v>49</v>
      </c>
      <c r="G13" s="70" t="s">
        <v>50</v>
      </c>
      <c r="H13" s="69" t="s">
        <v>44</v>
      </c>
      <c r="I13" s="69" t="s">
        <v>26</v>
      </c>
      <c r="J13" s="71">
        <v>45047</v>
      </c>
      <c r="K13" s="72">
        <v>45291</v>
      </c>
      <c r="L13" s="76" t="s">
        <v>45</v>
      </c>
      <c r="M13" s="76" t="s">
        <v>46</v>
      </c>
      <c r="N13" s="76" t="s">
        <v>45</v>
      </c>
      <c r="O13" s="69" t="s">
        <v>46</v>
      </c>
      <c r="P13" s="90">
        <v>1</v>
      </c>
      <c r="Q13" s="18">
        <v>1</v>
      </c>
      <c r="R13" s="118" t="s">
        <v>96</v>
      </c>
      <c r="S13" s="80"/>
      <c r="T13" s="79"/>
      <c r="U13" s="18"/>
      <c r="V13" s="18"/>
      <c r="W13" s="79"/>
      <c r="X13" s="85"/>
      <c r="Y13" s="79"/>
      <c r="Z13" s="86"/>
      <c r="AA13" s="45"/>
      <c r="AB13" s="100"/>
      <c r="AC13" s="88"/>
      <c r="AD13" s="87"/>
      <c r="AE13" s="18"/>
      <c r="AF13" s="18"/>
      <c r="AG13" s="84"/>
      <c r="AH13" s="80"/>
      <c r="AI13" s="89"/>
    </row>
    <row r="14" spans="1:35" s="9" customFormat="1" ht="94.5" x14ac:dyDescent="0.2">
      <c r="A14" s="124"/>
      <c r="B14" s="124"/>
      <c r="C14" s="128"/>
      <c r="D14" s="69" t="s">
        <v>51</v>
      </c>
      <c r="E14" s="69" t="s">
        <v>52</v>
      </c>
      <c r="F14" s="70">
        <v>1</v>
      </c>
      <c r="G14" s="69" t="s">
        <v>53</v>
      </c>
      <c r="H14" s="69" t="s">
        <v>54</v>
      </c>
      <c r="I14" s="69" t="s">
        <v>31</v>
      </c>
      <c r="J14" s="71">
        <v>44593</v>
      </c>
      <c r="K14" s="71">
        <v>44926</v>
      </c>
      <c r="L14" s="70">
        <v>1</v>
      </c>
      <c r="M14" s="70">
        <v>1</v>
      </c>
      <c r="N14" s="70">
        <v>1</v>
      </c>
      <c r="O14" s="78">
        <v>1</v>
      </c>
      <c r="P14" s="18"/>
      <c r="Q14" s="18"/>
      <c r="R14" s="79"/>
      <c r="S14" s="80"/>
      <c r="T14" s="79"/>
      <c r="U14" s="18"/>
      <c r="V14" s="18"/>
      <c r="W14" s="79"/>
      <c r="X14" s="85"/>
      <c r="Y14" s="79"/>
      <c r="Z14" s="101"/>
      <c r="AA14" s="55"/>
      <c r="AB14" s="98"/>
      <c r="AC14" s="102"/>
      <c r="AD14" s="87"/>
      <c r="AE14" s="18"/>
      <c r="AF14" s="18"/>
      <c r="AG14" s="84"/>
      <c r="AH14" s="80"/>
      <c r="AI14" s="103"/>
    </row>
    <row r="15" spans="1:35" s="9" customFormat="1" ht="93" customHeight="1" x14ac:dyDescent="0.2">
      <c r="A15" s="124"/>
      <c r="B15" s="124"/>
      <c r="C15" s="128"/>
      <c r="D15" s="69" t="s">
        <v>81</v>
      </c>
      <c r="E15" s="69" t="s">
        <v>56</v>
      </c>
      <c r="F15" s="70">
        <v>1</v>
      </c>
      <c r="G15" s="69" t="s">
        <v>56</v>
      </c>
      <c r="H15" s="69" t="s">
        <v>57</v>
      </c>
      <c r="I15" s="69" t="s">
        <v>26</v>
      </c>
      <c r="J15" s="71">
        <v>44927</v>
      </c>
      <c r="K15" s="71">
        <v>45015</v>
      </c>
      <c r="L15" s="70">
        <v>1</v>
      </c>
      <c r="M15" s="70">
        <v>0</v>
      </c>
      <c r="N15" s="70">
        <v>0</v>
      </c>
      <c r="O15" s="78">
        <v>0</v>
      </c>
      <c r="P15" s="18">
        <v>1</v>
      </c>
      <c r="Q15" s="18">
        <v>1</v>
      </c>
      <c r="R15" s="18" t="s">
        <v>97</v>
      </c>
      <c r="S15" s="18"/>
      <c r="T15" s="18"/>
      <c r="U15" s="18"/>
      <c r="V15" s="18"/>
      <c r="W15" s="18"/>
      <c r="X15" s="18"/>
      <c r="Y15" s="18"/>
      <c r="Z15" s="86"/>
      <c r="AA15" s="56"/>
      <c r="AB15" s="18"/>
      <c r="AC15" s="88"/>
      <c r="AD15" s="88"/>
      <c r="AE15" s="18"/>
      <c r="AF15" s="18"/>
      <c r="AG15" s="84"/>
      <c r="AH15" s="80"/>
      <c r="AI15" s="80"/>
    </row>
    <row r="16" spans="1:35" s="9" customFormat="1" ht="126.75" customHeight="1" x14ac:dyDescent="0.2">
      <c r="A16" s="150"/>
      <c r="B16" s="150"/>
      <c r="C16" s="128"/>
      <c r="D16" s="69" t="s">
        <v>58</v>
      </c>
      <c r="E16" s="69" t="s">
        <v>59</v>
      </c>
      <c r="F16" s="70">
        <v>0.9</v>
      </c>
      <c r="G16" s="69" t="s">
        <v>60</v>
      </c>
      <c r="H16" s="69" t="s">
        <v>61</v>
      </c>
      <c r="I16" s="69" t="s">
        <v>62</v>
      </c>
      <c r="J16" s="71">
        <v>45017</v>
      </c>
      <c r="K16" s="71">
        <v>45291</v>
      </c>
      <c r="L16" s="74">
        <v>0</v>
      </c>
      <c r="M16" s="75">
        <v>0.3</v>
      </c>
      <c r="N16" s="75">
        <v>0.3</v>
      </c>
      <c r="O16" s="78">
        <v>0.3</v>
      </c>
      <c r="P16" s="18">
        <v>0.17</v>
      </c>
      <c r="Q16" s="18">
        <v>1</v>
      </c>
      <c r="R16" s="79" t="s">
        <v>98</v>
      </c>
      <c r="S16" s="80"/>
      <c r="T16" s="79"/>
      <c r="U16" s="18"/>
      <c r="V16" s="18"/>
      <c r="W16" s="79"/>
      <c r="X16" s="85"/>
      <c r="Y16" s="79"/>
      <c r="Z16" s="86"/>
      <c r="AA16" s="18"/>
      <c r="AB16" s="98"/>
      <c r="AC16" s="88"/>
      <c r="AD16" s="87"/>
      <c r="AE16" s="18"/>
      <c r="AF16" s="18"/>
      <c r="AG16" s="84"/>
      <c r="AH16" s="80"/>
      <c r="AI16" s="89"/>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57"/>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57"/>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57"/>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 ref="B4:B6"/>
    <mergeCell ref="C4:C6"/>
    <mergeCell ref="D4:D6"/>
    <mergeCell ref="E4:E6"/>
    <mergeCell ref="F4:F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xr:uid="{00000000-0002-0000-0200-000000000000}">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xr:uid="{00000000-0002-0000-0200-000001000000}">
      <formula1>$S$2:$S$3</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I24840"/>
  <sheetViews>
    <sheetView showGridLines="0" tabSelected="1" topLeftCell="N1" zoomScale="60" zoomScaleNormal="60" workbookViewId="0">
      <pane ySplit="6" topLeftCell="A16" activePane="bottomLeft" state="frozen"/>
      <selection pane="bottomLeft" activeCell="Y16" sqref="Y16"/>
    </sheetView>
  </sheetViews>
  <sheetFormatPr baseColWidth="10" defaultColWidth="11.42578125" defaultRowHeight="15" x14ac:dyDescent="0.2"/>
  <cols>
    <col min="1" max="1" width="35.7109375" bestFit="1" customWidth="1"/>
    <col min="2" max="3" width="35.7109375" customWidth="1"/>
    <col min="4" max="4" width="45.140625" customWidth="1"/>
    <col min="5" max="5" width="64.28515625" customWidth="1"/>
    <col min="6" max="7" width="35.7109375" customWidth="1"/>
    <col min="8" max="8" width="33.42578125" customWidth="1"/>
    <col min="9" max="9" width="17.7109375" customWidth="1"/>
    <col min="10" max="10" width="23.85546875" customWidth="1"/>
    <col min="11" max="15" width="17.7109375" customWidth="1"/>
    <col min="16" max="16" width="18.42578125" style="16" hidden="1" customWidth="1"/>
    <col min="17" max="17" width="17" style="16" hidden="1" customWidth="1"/>
    <col min="18" max="18" width="67.85546875" style="16" hidden="1" customWidth="1"/>
    <col min="19" max="19" width="13.28515625" style="16" hidden="1" customWidth="1"/>
    <col min="20" max="20" width="60.140625" style="16" hidden="1" customWidth="1"/>
    <col min="21" max="21" width="11.42578125" style="16"/>
    <col min="22" max="22" width="16.85546875" style="16" customWidth="1"/>
    <col min="23" max="23" width="65" style="16" customWidth="1"/>
    <col min="24" max="24" width="16.7109375" style="16" customWidth="1"/>
    <col min="25" max="25" width="78" style="16" customWidth="1"/>
    <col min="26" max="26" width="19.42578125" style="16" customWidth="1"/>
    <col min="27" max="27" width="16" style="16" customWidth="1"/>
    <col min="28" max="28" width="41.140625" style="16" customWidth="1"/>
    <col min="29" max="29" width="7.7109375" style="16" customWidth="1"/>
    <col min="30" max="30" width="41.140625" style="16" customWidth="1"/>
    <col min="31" max="31" width="7.28515625" style="16" customWidth="1"/>
    <col min="32" max="32" width="11.5703125" style="16" customWidth="1"/>
    <col min="33" max="33" width="80.42578125" style="16" customWidth="1"/>
    <col min="34" max="34" width="10.85546875" style="16" customWidth="1"/>
    <col min="35" max="35" width="59.7109375" style="16" customWidth="1"/>
    <col min="36" max="36" width="11.42578125" customWidth="1"/>
  </cols>
  <sheetData>
    <row r="1" spans="1:35" s="9" customFormat="1" ht="15.75" hidden="1"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13"/>
      <c r="AC1" s="13"/>
      <c r="AD1" s="13"/>
      <c r="AE1" s="13"/>
      <c r="AF1" s="13"/>
      <c r="AG1" s="13"/>
      <c r="AH1" s="13"/>
      <c r="AI1" s="13"/>
    </row>
    <row r="2" spans="1:35" s="9" customFormat="1" ht="15.75" hidden="1" x14ac:dyDescent="0.25">
      <c r="A2" s="11"/>
      <c r="B2" s="11"/>
      <c r="C2" s="11"/>
      <c r="D2" s="11"/>
      <c r="E2" s="11"/>
      <c r="F2" s="11"/>
      <c r="G2" s="11"/>
      <c r="H2" s="11"/>
      <c r="I2" s="11"/>
      <c r="J2" s="11"/>
      <c r="K2" s="11"/>
      <c r="L2" s="11"/>
      <c r="M2" s="11"/>
      <c r="N2" s="11"/>
      <c r="O2" s="11"/>
      <c r="P2" s="13"/>
      <c r="Q2" s="13"/>
      <c r="R2" s="12">
        <v>100</v>
      </c>
      <c r="S2" s="12" t="s">
        <v>84</v>
      </c>
      <c r="T2" s="13"/>
      <c r="U2" s="13"/>
      <c r="V2" s="13"/>
      <c r="W2" s="13"/>
      <c r="X2" s="13"/>
      <c r="Y2" s="13"/>
      <c r="Z2" s="13"/>
      <c r="AA2" s="13"/>
      <c r="AB2" s="13"/>
      <c r="AC2" s="13"/>
      <c r="AD2" s="13"/>
      <c r="AE2" s="13"/>
      <c r="AF2" s="13"/>
      <c r="AG2" s="13"/>
      <c r="AH2" s="13"/>
      <c r="AI2" s="13"/>
    </row>
    <row r="3" spans="1:35" s="9" customFormat="1" ht="15.75" hidden="1" x14ac:dyDescent="0.25">
      <c r="A3" s="11"/>
      <c r="B3" s="11"/>
      <c r="C3" s="11"/>
      <c r="D3" s="11"/>
      <c r="E3" s="11"/>
      <c r="F3" s="11"/>
      <c r="G3" s="11"/>
      <c r="H3" s="11"/>
      <c r="I3" s="11"/>
      <c r="J3" s="11"/>
      <c r="K3" s="11"/>
      <c r="L3" s="11"/>
      <c r="M3" s="11"/>
      <c r="N3" s="11"/>
      <c r="O3" s="11"/>
      <c r="P3" s="13"/>
      <c r="Q3" s="13"/>
      <c r="R3" s="12">
        <v>5000</v>
      </c>
      <c r="S3" s="12" t="s">
        <v>85</v>
      </c>
      <c r="T3" s="13"/>
      <c r="U3" s="13"/>
      <c r="V3" s="13"/>
      <c r="W3" s="13"/>
      <c r="X3" s="13"/>
      <c r="Y3" s="13"/>
      <c r="Z3" s="13"/>
      <c r="AA3" s="13"/>
      <c r="AB3" s="13"/>
      <c r="AC3" s="13"/>
      <c r="AD3" s="13"/>
      <c r="AE3" s="13"/>
      <c r="AF3" s="13"/>
      <c r="AG3" s="13"/>
      <c r="AH3" s="13"/>
      <c r="AI3" s="13"/>
    </row>
    <row r="4" spans="1:35" ht="36.75" customHeight="1" x14ac:dyDescent="0.2">
      <c r="A4" s="126" t="s">
        <v>0</v>
      </c>
      <c r="B4" s="126" t="s">
        <v>1</v>
      </c>
      <c r="C4" s="126" t="s">
        <v>2</v>
      </c>
      <c r="D4" s="126" t="s">
        <v>3</v>
      </c>
      <c r="E4" s="129" t="s">
        <v>4</v>
      </c>
      <c r="F4" s="126" t="s">
        <v>5</v>
      </c>
      <c r="G4" s="126" t="s">
        <v>6</v>
      </c>
      <c r="H4" s="126" t="s">
        <v>7</v>
      </c>
      <c r="I4" s="126" t="s">
        <v>8</v>
      </c>
      <c r="J4" s="132" t="s">
        <v>9</v>
      </c>
      <c r="K4" s="132"/>
      <c r="L4" s="153" t="s">
        <v>86</v>
      </c>
      <c r="M4" s="154"/>
      <c r="N4" s="154"/>
      <c r="O4" s="155"/>
      <c r="P4" s="159" t="s">
        <v>87</v>
      </c>
      <c r="Q4" s="160"/>
      <c r="R4" s="160"/>
      <c r="S4" s="160"/>
      <c r="T4" s="160"/>
      <c r="U4" s="159"/>
      <c r="V4" s="159"/>
      <c r="W4" s="159"/>
      <c r="X4" s="159"/>
      <c r="Y4" s="159"/>
      <c r="Z4" s="159"/>
      <c r="AA4" s="159"/>
      <c r="AB4" s="159"/>
      <c r="AC4" s="159"/>
      <c r="AD4" s="159"/>
      <c r="AE4" s="159"/>
      <c r="AF4" s="159"/>
      <c r="AG4" s="159"/>
      <c r="AH4" s="159"/>
      <c r="AI4" s="159"/>
    </row>
    <row r="5" spans="1:35" ht="78" customHeight="1" x14ac:dyDescent="0.2">
      <c r="A5" s="126"/>
      <c r="B5" s="126"/>
      <c r="C5" s="126"/>
      <c r="D5" s="126"/>
      <c r="E5" s="130"/>
      <c r="F5" s="126"/>
      <c r="G5" s="126"/>
      <c r="H5" s="126"/>
      <c r="I5" s="126"/>
      <c r="J5" s="129" t="s">
        <v>11</v>
      </c>
      <c r="K5" s="129" t="s">
        <v>12</v>
      </c>
      <c r="L5" s="27" t="s">
        <v>76</v>
      </c>
      <c r="M5" s="27" t="s">
        <v>77</v>
      </c>
      <c r="N5" s="27" t="s">
        <v>78</v>
      </c>
      <c r="O5" s="28" t="s">
        <v>79</v>
      </c>
      <c r="P5" s="159" t="s">
        <v>76</v>
      </c>
      <c r="Q5" s="159"/>
      <c r="R5" s="159"/>
      <c r="S5" s="159"/>
      <c r="T5" s="159"/>
      <c r="U5" s="159" t="s">
        <v>77</v>
      </c>
      <c r="V5" s="159"/>
      <c r="W5" s="159"/>
      <c r="X5" s="159"/>
      <c r="Y5" s="159"/>
      <c r="Z5" s="159" t="s">
        <v>78</v>
      </c>
      <c r="AA5" s="159"/>
      <c r="AB5" s="159"/>
      <c r="AC5" s="159"/>
      <c r="AD5" s="159"/>
      <c r="AE5" s="159" t="s">
        <v>79</v>
      </c>
      <c r="AF5" s="159"/>
      <c r="AG5" s="159"/>
      <c r="AH5" s="159"/>
      <c r="AI5" s="159"/>
    </row>
    <row r="6" spans="1:35" ht="63" x14ac:dyDescent="0.2">
      <c r="A6" s="126"/>
      <c r="B6" s="126"/>
      <c r="C6" s="126"/>
      <c r="D6" s="126"/>
      <c r="E6" s="131"/>
      <c r="F6" s="126"/>
      <c r="G6" s="126"/>
      <c r="H6" s="126"/>
      <c r="I6" s="126"/>
      <c r="J6" s="131"/>
      <c r="K6" s="131"/>
      <c r="L6" s="29" t="s">
        <v>17</v>
      </c>
      <c r="M6" s="29" t="s">
        <v>17</v>
      </c>
      <c r="N6" s="29" t="s">
        <v>17</v>
      </c>
      <c r="O6" s="30" t="s">
        <v>17</v>
      </c>
      <c r="P6" s="14" t="s">
        <v>88</v>
      </c>
      <c r="Q6" s="14" t="s">
        <v>89</v>
      </c>
      <c r="R6" s="14" t="s">
        <v>90</v>
      </c>
      <c r="S6" s="15" t="s">
        <v>91</v>
      </c>
      <c r="T6" s="15" t="s">
        <v>92</v>
      </c>
      <c r="U6" s="14" t="s">
        <v>88</v>
      </c>
      <c r="V6" s="14" t="s">
        <v>89</v>
      </c>
      <c r="W6" s="14" t="s">
        <v>90</v>
      </c>
      <c r="X6" s="15" t="s">
        <v>91</v>
      </c>
      <c r="Y6" s="15" t="s">
        <v>92</v>
      </c>
      <c r="Z6" s="14" t="s">
        <v>88</v>
      </c>
      <c r="AA6" s="14" t="s">
        <v>89</v>
      </c>
      <c r="AB6" s="14" t="s">
        <v>90</v>
      </c>
      <c r="AC6" s="15" t="s">
        <v>91</v>
      </c>
      <c r="AD6" s="15" t="s">
        <v>92</v>
      </c>
      <c r="AE6" s="14" t="s">
        <v>88</v>
      </c>
      <c r="AF6" s="14" t="s">
        <v>89</v>
      </c>
      <c r="AG6" s="14" t="s">
        <v>90</v>
      </c>
      <c r="AH6" s="15" t="s">
        <v>91</v>
      </c>
      <c r="AI6" s="15" t="s">
        <v>92</v>
      </c>
    </row>
    <row r="7" spans="1:35" s="9" customFormat="1" ht="221.25" customHeight="1" x14ac:dyDescent="0.2">
      <c r="A7" s="125" t="s">
        <v>18</v>
      </c>
      <c r="B7" s="125" t="s">
        <v>19</v>
      </c>
      <c r="C7" s="127" t="s">
        <v>20</v>
      </c>
      <c r="D7" s="69" t="s">
        <v>21</v>
      </c>
      <c r="E7" s="69" t="s">
        <v>22</v>
      </c>
      <c r="F7" s="70" t="s">
        <v>23</v>
      </c>
      <c r="G7" s="69" t="s">
        <v>24</v>
      </c>
      <c r="H7" s="69" t="s">
        <v>25</v>
      </c>
      <c r="I7" s="69" t="s">
        <v>26</v>
      </c>
      <c r="J7" s="71">
        <v>44958</v>
      </c>
      <c r="K7" s="72">
        <v>45015</v>
      </c>
      <c r="L7" s="73">
        <v>1</v>
      </c>
      <c r="M7" s="73">
        <v>0</v>
      </c>
      <c r="N7" s="73">
        <v>0</v>
      </c>
      <c r="O7" s="69">
        <v>0</v>
      </c>
      <c r="P7" s="18">
        <v>1</v>
      </c>
      <c r="Q7" s="18">
        <v>1</v>
      </c>
      <c r="R7" s="79" t="s">
        <v>99</v>
      </c>
      <c r="S7" s="80" t="s">
        <v>84</v>
      </c>
      <c r="T7" s="79" t="s">
        <v>93</v>
      </c>
      <c r="U7" s="18"/>
      <c r="V7" s="18"/>
      <c r="W7" s="79" t="s">
        <v>170</v>
      </c>
      <c r="X7" s="176" t="s">
        <v>84</v>
      </c>
      <c r="Y7" s="79" t="s">
        <v>174</v>
      </c>
      <c r="Z7" s="81"/>
      <c r="AA7" s="18"/>
      <c r="AB7" s="82"/>
      <c r="AC7" s="83"/>
      <c r="AD7" s="82"/>
      <c r="AE7" s="18"/>
      <c r="AF7" s="18"/>
      <c r="AG7" s="84"/>
      <c r="AH7" s="80"/>
      <c r="AI7" s="89"/>
    </row>
    <row r="8" spans="1:35" s="9" customFormat="1" ht="133.5" customHeight="1" x14ac:dyDescent="0.2">
      <c r="A8" s="125"/>
      <c r="B8" s="125"/>
      <c r="C8" s="128"/>
      <c r="D8" s="69" t="s">
        <v>27</v>
      </c>
      <c r="E8" s="69" t="s">
        <v>28</v>
      </c>
      <c r="F8" s="70">
        <v>1</v>
      </c>
      <c r="G8" s="69" t="s">
        <v>29</v>
      </c>
      <c r="H8" s="69" t="s">
        <v>30</v>
      </c>
      <c r="I8" s="69" t="s">
        <v>31</v>
      </c>
      <c r="J8" s="71">
        <v>45017</v>
      </c>
      <c r="K8" s="72">
        <v>45291</v>
      </c>
      <c r="L8" s="74">
        <v>0</v>
      </c>
      <c r="M8" s="74">
        <v>0.33329999999999999</v>
      </c>
      <c r="N8" s="74">
        <v>0.33329999999999999</v>
      </c>
      <c r="O8" s="78">
        <v>0.33329999999999999</v>
      </c>
      <c r="P8" s="18"/>
      <c r="Q8" s="18"/>
      <c r="R8" s="18"/>
      <c r="S8" s="18"/>
      <c r="T8" s="18"/>
      <c r="U8" s="18">
        <v>0.33</v>
      </c>
      <c r="V8" s="18"/>
      <c r="W8" s="18" t="s">
        <v>173</v>
      </c>
      <c r="X8" s="176" t="s">
        <v>84</v>
      </c>
      <c r="Y8" s="18" t="s">
        <v>175</v>
      </c>
      <c r="Z8" s="86"/>
      <c r="AA8" s="18"/>
      <c r="AB8" s="87"/>
      <c r="AC8" s="87"/>
      <c r="AD8" s="87"/>
      <c r="AE8" s="18"/>
      <c r="AF8" s="18"/>
      <c r="AG8" s="84"/>
      <c r="AH8" s="80"/>
      <c r="AI8" s="89"/>
    </row>
    <row r="9" spans="1:35" s="9" customFormat="1" ht="152.25" customHeight="1" x14ac:dyDescent="0.3">
      <c r="A9" s="125"/>
      <c r="B9" s="125"/>
      <c r="C9" s="128"/>
      <c r="D9" s="69" t="s">
        <v>32</v>
      </c>
      <c r="E9" s="69" t="s">
        <v>33</v>
      </c>
      <c r="F9" s="75">
        <v>0.35</v>
      </c>
      <c r="G9" s="70" t="s">
        <v>34</v>
      </c>
      <c r="H9" s="69" t="s">
        <v>35</v>
      </c>
      <c r="I9" s="69" t="s">
        <v>31</v>
      </c>
      <c r="J9" s="71">
        <v>45017</v>
      </c>
      <c r="K9" s="72">
        <v>45291</v>
      </c>
      <c r="L9" s="74">
        <v>0</v>
      </c>
      <c r="M9" s="74">
        <v>0.11600000000000001</v>
      </c>
      <c r="N9" s="74">
        <v>0.11600000000000001</v>
      </c>
      <c r="O9" s="74">
        <v>0.11600000000000001</v>
      </c>
      <c r="P9" s="18"/>
      <c r="Q9" s="18"/>
      <c r="R9" s="18"/>
      <c r="S9" s="18"/>
      <c r="T9" s="18"/>
      <c r="U9" s="44"/>
      <c r="V9" s="18"/>
      <c r="W9" s="84"/>
      <c r="X9" s="85"/>
      <c r="Y9" s="104"/>
      <c r="Z9" s="86"/>
      <c r="AA9" s="18"/>
      <c r="AB9" s="84"/>
      <c r="AC9" s="88"/>
      <c r="AD9" s="87"/>
      <c r="AE9" s="18"/>
      <c r="AF9" s="18"/>
      <c r="AG9" s="84"/>
      <c r="AH9" s="80"/>
      <c r="AI9" s="89"/>
    </row>
    <row r="10" spans="1:35" s="9" customFormat="1" ht="205.5" customHeight="1" x14ac:dyDescent="0.3">
      <c r="A10" s="125"/>
      <c r="B10" s="125"/>
      <c r="C10" s="128"/>
      <c r="D10" s="69" t="s">
        <v>36</v>
      </c>
      <c r="E10" s="69" t="s">
        <v>33</v>
      </c>
      <c r="F10" s="70">
        <v>0.35</v>
      </c>
      <c r="G10" s="70" t="s">
        <v>37</v>
      </c>
      <c r="H10" s="69" t="s">
        <v>35</v>
      </c>
      <c r="I10" s="69" t="s">
        <v>31</v>
      </c>
      <c r="J10" s="71">
        <v>45017</v>
      </c>
      <c r="K10" s="72">
        <v>45291</v>
      </c>
      <c r="L10" s="74">
        <v>0</v>
      </c>
      <c r="M10" s="74">
        <v>0.11600000000000001</v>
      </c>
      <c r="N10" s="74">
        <v>0.11600000000000001</v>
      </c>
      <c r="O10" s="74">
        <v>0.11600000000000001</v>
      </c>
      <c r="P10" s="18"/>
      <c r="Q10" s="18"/>
      <c r="R10" s="18"/>
      <c r="S10" s="18"/>
      <c r="T10" s="18"/>
      <c r="U10" s="18"/>
      <c r="V10" s="18"/>
      <c r="W10" s="93"/>
      <c r="X10" s="85"/>
      <c r="Y10" s="104"/>
      <c r="Z10" s="86"/>
      <c r="AA10" s="18"/>
      <c r="AB10" s="84"/>
      <c r="AC10" s="88"/>
      <c r="AD10" s="87"/>
      <c r="AE10" s="18"/>
      <c r="AF10" s="18"/>
      <c r="AG10" s="84"/>
      <c r="AH10" s="80"/>
      <c r="AI10" s="84"/>
    </row>
    <row r="11" spans="1:35" s="9" customFormat="1" ht="192" customHeight="1" x14ac:dyDescent="0.3">
      <c r="A11" s="125"/>
      <c r="B11" s="125"/>
      <c r="C11" s="128"/>
      <c r="D11" s="69" t="s">
        <v>38</v>
      </c>
      <c r="E11" s="69" t="s">
        <v>33</v>
      </c>
      <c r="F11" s="70">
        <v>0.35</v>
      </c>
      <c r="G11" s="70" t="s">
        <v>39</v>
      </c>
      <c r="H11" s="69" t="s">
        <v>35</v>
      </c>
      <c r="I11" s="69" t="s">
        <v>31</v>
      </c>
      <c r="J11" s="71">
        <v>45017</v>
      </c>
      <c r="K11" s="72">
        <v>45291</v>
      </c>
      <c r="L11" s="74">
        <v>0</v>
      </c>
      <c r="M11" s="74">
        <v>0.11600000000000001</v>
      </c>
      <c r="N11" s="74">
        <v>0.11600000000000001</v>
      </c>
      <c r="O11" s="74">
        <v>0.11600000000000001</v>
      </c>
      <c r="P11" s="18"/>
      <c r="Q11" s="18"/>
      <c r="R11" s="18"/>
      <c r="S11" s="18"/>
      <c r="T11" s="18"/>
      <c r="U11" s="18"/>
      <c r="V11" s="18"/>
      <c r="W11" s="93"/>
      <c r="X11" s="85"/>
      <c r="Y11" s="104"/>
      <c r="Z11" s="86"/>
      <c r="AA11" s="18"/>
      <c r="AB11" s="84"/>
      <c r="AC11" s="88"/>
      <c r="AD11" s="87"/>
      <c r="AE11" s="18"/>
      <c r="AF11" s="18"/>
      <c r="AG11" s="84"/>
      <c r="AH11" s="80"/>
      <c r="AI11" s="84"/>
    </row>
    <row r="12" spans="1:35" s="9" customFormat="1" ht="201.75" customHeight="1" x14ac:dyDescent="0.2">
      <c r="A12" s="125"/>
      <c r="B12" s="125"/>
      <c r="C12" s="128"/>
      <c r="D12" s="69" t="s">
        <v>40</v>
      </c>
      <c r="E12" s="69" t="s">
        <v>41</v>
      </c>
      <c r="F12" s="70" t="s">
        <v>42</v>
      </c>
      <c r="G12" s="70" t="s">
        <v>43</v>
      </c>
      <c r="H12" s="69" t="s">
        <v>44</v>
      </c>
      <c r="I12" s="69" t="s">
        <v>26</v>
      </c>
      <c r="J12" s="71">
        <v>45047</v>
      </c>
      <c r="K12" s="72">
        <v>45291</v>
      </c>
      <c r="L12" s="76" t="s">
        <v>45</v>
      </c>
      <c r="M12" s="76" t="s">
        <v>46</v>
      </c>
      <c r="N12" s="76" t="s">
        <v>45</v>
      </c>
      <c r="O12" s="69" t="s">
        <v>46</v>
      </c>
      <c r="P12" s="90"/>
      <c r="Q12" s="18"/>
      <c r="R12" s="79"/>
      <c r="S12" s="80"/>
      <c r="T12" s="79"/>
      <c r="U12" s="90">
        <v>1</v>
      </c>
      <c r="V12" s="18"/>
      <c r="W12" s="79" t="s">
        <v>168</v>
      </c>
      <c r="X12" s="177" t="s">
        <v>84</v>
      </c>
      <c r="Y12" s="79" t="s">
        <v>176</v>
      </c>
      <c r="Z12" s="88"/>
      <c r="AA12" s="18"/>
      <c r="AB12" s="87"/>
      <c r="AC12" s="88"/>
      <c r="AD12" s="87"/>
      <c r="AE12" s="88"/>
      <c r="AF12" s="18"/>
      <c r="AG12" s="84"/>
      <c r="AH12" s="80"/>
      <c r="AI12" s="89"/>
    </row>
    <row r="13" spans="1:35" s="9" customFormat="1" ht="267.75" customHeight="1" x14ac:dyDescent="0.2">
      <c r="A13" s="125"/>
      <c r="B13" s="125"/>
      <c r="C13" s="128"/>
      <c r="D13" s="69" t="s">
        <v>47</v>
      </c>
      <c r="E13" s="69" t="s">
        <v>48</v>
      </c>
      <c r="F13" s="70" t="s">
        <v>49</v>
      </c>
      <c r="G13" s="70" t="s">
        <v>50</v>
      </c>
      <c r="H13" s="69" t="s">
        <v>44</v>
      </c>
      <c r="I13" s="69" t="s">
        <v>26</v>
      </c>
      <c r="J13" s="71">
        <v>45047</v>
      </c>
      <c r="K13" s="72">
        <v>45291</v>
      </c>
      <c r="L13" s="76" t="s">
        <v>45</v>
      </c>
      <c r="M13" s="76" t="s">
        <v>46</v>
      </c>
      <c r="N13" s="76" t="s">
        <v>45</v>
      </c>
      <c r="O13" s="69" t="s">
        <v>46</v>
      </c>
      <c r="P13" s="18"/>
      <c r="Q13" s="18"/>
      <c r="R13" s="79"/>
      <c r="S13" s="80"/>
      <c r="T13" s="79"/>
      <c r="U13" s="122">
        <v>0.01</v>
      </c>
      <c r="V13" s="18"/>
      <c r="W13" s="79" t="s">
        <v>171</v>
      </c>
      <c r="X13" s="177" t="s">
        <v>84</v>
      </c>
      <c r="Y13" s="79" t="s">
        <v>177</v>
      </c>
      <c r="Z13" s="86"/>
      <c r="AA13" s="18"/>
      <c r="AB13" s="79"/>
      <c r="AC13" s="88"/>
      <c r="AD13" s="87"/>
      <c r="AE13" s="18"/>
      <c r="AF13" s="18"/>
      <c r="AG13" s="84"/>
      <c r="AH13" s="80"/>
      <c r="AI13" s="89"/>
    </row>
    <row r="14" spans="1:35" s="47" customFormat="1" ht="167.25" customHeight="1" x14ac:dyDescent="0.2">
      <c r="A14" s="125"/>
      <c r="B14" s="125"/>
      <c r="C14" s="128"/>
      <c r="D14" s="69" t="s">
        <v>51</v>
      </c>
      <c r="E14" s="69" t="s">
        <v>52</v>
      </c>
      <c r="F14" s="70">
        <v>1</v>
      </c>
      <c r="G14" s="69" t="s">
        <v>53</v>
      </c>
      <c r="H14" s="69" t="s">
        <v>54</v>
      </c>
      <c r="I14" s="69" t="s">
        <v>31</v>
      </c>
      <c r="J14" s="71">
        <v>44593</v>
      </c>
      <c r="K14" s="71">
        <v>44926</v>
      </c>
      <c r="L14" s="70">
        <v>1</v>
      </c>
      <c r="M14" s="70">
        <v>1</v>
      </c>
      <c r="N14" s="70">
        <v>1</v>
      </c>
      <c r="O14" s="78">
        <v>1</v>
      </c>
      <c r="P14" s="43"/>
      <c r="Q14" s="43"/>
      <c r="R14" s="105"/>
      <c r="S14" s="105"/>
      <c r="T14" s="105"/>
      <c r="U14" s="43">
        <v>1</v>
      </c>
      <c r="V14" s="43"/>
      <c r="W14" s="79" t="s">
        <v>172</v>
      </c>
      <c r="X14" s="178" t="s">
        <v>84</v>
      </c>
      <c r="Y14" s="106" t="s">
        <v>178</v>
      </c>
      <c r="Z14" s="107"/>
      <c r="AA14" s="46"/>
      <c r="AB14" s="105"/>
      <c r="AC14" s="108"/>
      <c r="AD14" s="108"/>
      <c r="AE14" s="46"/>
      <c r="AF14" s="46"/>
      <c r="AG14" s="105"/>
      <c r="AH14" s="105"/>
      <c r="AI14" s="103"/>
    </row>
    <row r="15" spans="1:35" s="9" customFormat="1" ht="157.5" x14ac:dyDescent="0.2">
      <c r="A15" s="125"/>
      <c r="B15" s="125"/>
      <c r="C15" s="128"/>
      <c r="D15" s="69" t="s">
        <v>81</v>
      </c>
      <c r="E15" s="69" t="s">
        <v>56</v>
      </c>
      <c r="F15" s="70">
        <v>1</v>
      </c>
      <c r="G15" s="69" t="s">
        <v>56</v>
      </c>
      <c r="H15" s="69" t="s">
        <v>57</v>
      </c>
      <c r="I15" s="69" t="s">
        <v>26</v>
      </c>
      <c r="J15" s="71">
        <v>44927</v>
      </c>
      <c r="K15" s="71">
        <v>45015</v>
      </c>
      <c r="L15" s="70">
        <v>1</v>
      </c>
      <c r="M15" s="70">
        <v>0</v>
      </c>
      <c r="N15" s="70">
        <v>0</v>
      </c>
      <c r="O15" s="78">
        <v>0</v>
      </c>
      <c r="P15" s="18">
        <v>1</v>
      </c>
      <c r="Q15" s="18">
        <v>1</v>
      </c>
      <c r="R15" s="18" t="s">
        <v>100</v>
      </c>
      <c r="S15" s="18" t="s">
        <v>84</v>
      </c>
      <c r="T15" s="18" t="s">
        <v>101</v>
      </c>
      <c r="U15" s="18"/>
      <c r="V15" s="18"/>
      <c r="W15" s="18"/>
      <c r="X15" s="179" t="s">
        <v>84</v>
      </c>
      <c r="Y15" s="18" t="s">
        <v>179</v>
      </c>
      <c r="Z15" s="86"/>
      <c r="AA15" s="18"/>
      <c r="AB15" s="88"/>
      <c r="AC15" s="88"/>
      <c r="AD15" s="88"/>
      <c r="AE15" s="18"/>
      <c r="AF15" s="18"/>
      <c r="AG15" s="80"/>
      <c r="AH15" s="80"/>
      <c r="AI15" s="80"/>
    </row>
    <row r="16" spans="1:35" s="9" customFormat="1" ht="220.5" customHeight="1" x14ac:dyDescent="0.2">
      <c r="A16" s="125"/>
      <c r="B16" s="125"/>
      <c r="C16" s="128"/>
      <c r="D16" s="69" t="s">
        <v>58</v>
      </c>
      <c r="E16" s="69" t="s">
        <v>59</v>
      </c>
      <c r="F16" s="70">
        <v>0.9</v>
      </c>
      <c r="G16" s="69" t="s">
        <v>60</v>
      </c>
      <c r="H16" s="69" t="s">
        <v>61</v>
      </c>
      <c r="I16" s="69" t="s">
        <v>62</v>
      </c>
      <c r="J16" s="71">
        <v>45017</v>
      </c>
      <c r="K16" s="71">
        <v>45291</v>
      </c>
      <c r="L16" s="74">
        <v>0</v>
      </c>
      <c r="M16" s="75">
        <v>0.3</v>
      </c>
      <c r="N16" s="75">
        <v>0.3</v>
      </c>
      <c r="O16" s="78">
        <v>0.3</v>
      </c>
      <c r="P16" s="18"/>
      <c r="Q16" s="18"/>
      <c r="R16" s="79"/>
      <c r="S16" s="80"/>
      <c r="T16" s="79"/>
      <c r="U16" s="18">
        <v>0.3</v>
      </c>
      <c r="V16" s="18"/>
      <c r="W16" s="79" t="s">
        <v>169</v>
      </c>
      <c r="X16" s="177" t="s">
        <v>84</v>
      </c>
      <c r="Y16" s="79" t="s">
        <v>180</v>
      </c>
      <c r="Z16" s="86"/>
      <c r="AA16" s="18"/>
      <c r="AB16" s="87"/>
      <c r="AC16" s="88"/>
      <c r="AD16" s="87"/>
      <c r="AE16" s="18"/>
      <c r="AF16" s="18"/>
      <c r="AG16" s="84"/>
      <c r="AH16" s="80"/>
      <c r="AI16" s="89"/>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13"/>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13"/>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13"/>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A4:A6"/>
    <mergeCell ref="B4:B6"/>
    <mergeCell ref="C4:C6"/>
    <mergeCell ref="D4:D6"/>
    <mergeCell ref="E4:E6"/>
    <mergeCell ref="Z5:AD5"/>
    <mergeCell ref="AE5:AI5"/>
    <mergeCell ref="A7:A16"/>
    <mergeCell ref="B7:B16"/>
    <mergeCell ref="G4:G6"/>
    <mergeCell ref="H4:H6"/>
    <mergeCell ref="I4:I6"/>
    <mergeCell ref="J4:K4"/>
    <mergeCell ref="L4:O4"/>
    <mergeCell ref="P4:AI4"/>
    <mergeCell ref="J5:J6"/>
    <mergeCell ref="K5:K6"/>
    <mergeCell ref="P5:T5"/>
    <mergeCell ref="U5:Y5"/>
    <mergeCell ref="C7:C16"/>
    <mergeCell ref="F4:F6"/>
  </mergeCells>
  <dataValidations count="3">
    <dataValidation type="list" allowBlank="1" showInputMessage="1" showErrorMessage="1" errorTitle="Error Reporte validado" error="Debe escoger alguna de las dos opciones disponibles." promptTitle="Reporte validado" sqref="AH7:AH16 S7 S12:S14 X7:X14 X16 S16" xr:uid="{00000000-0002-0000-0300-000000000000}">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W16 R7 R12 W12 R14 R16" xr:uid="{00000000-0002-0000-0300-000001000000}">
      <formula1>100</formula1>
      <formula2>5000</formula2>
    </dataValidation>
    <dataValidation type="textLength" allowBlank="1" showInputMessage="1" showErrorMessage="1" sqref="R13" xr:uid="{00000000-0002-0000-0300-000002000000}">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80"/>
  </sheetPr>
  <dimension ref="B1:I22"/>
  <sheetViews>
    <sheetView zoomScaleNormal="100" zoomScaleSheetLayoutView="100" workbookViewId="0">
      <selection activeCell="B2" sqref="B2:H22"/>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61" t="s">
        <v>102</v>
      </c>
      <c r="C2" s="162"/>
      <c r="D2" s="162"/>
      <c r="E2" s="162"/>
      <c r="F2" s="162"/>
      <c r="G2" s="162"/>
      <c r="H2" s="163"/>
      <c r="I2" s="7"/>
    </row>
    <row r="3" spans="2:9" x14ac:dyDescent="0.2">
      <c r="B3" s="164"/>
      <c r="C3" s="165"/>
      <c r="D3" s="165"/>
      <c r="E3" s="165"/>
      <c r="F3" s="165"/>
      <c r="G3" s="165"/>
      <c r="H3" s="166"/>
      <c r="I3" s="7"/>
    </row>
    <row r="4" spans="2:9" x14ac:dyDescent="0.2">
      <c r="B4" s="164"/>
      <c r="C4" s="165"/>
      <c r="D4" s="165"/>
      <c r="E4" s="165"/>
      <c r="F4" s="165"/>
      <c r="G4" s="165"/>
      <c r="H4" s="166"/>
      <c r="I4" s="7"/>
    </row>
    <row r="5" spans="2:9" x14ac:dyDescent="0.2">
      <c r="B5" s="164"/>
      <c r="C5" s="165"/>
      <c r="D5" s="165"/>
      <c r="E5" s="165"/>
      <c r="F5" s="165"/>
      <c r="G5" s="165"/>
      <c r="H5" s="166"/>
      <c r="I5" s="7"/>
    </row>
    <row r="6" spans="2:9" x14ac:dyDescent="0.2">
      <c r="B6" s="164"/>
      <c r="C6" s="165"/>
      <c r="D6" s="165"/>
      <c r="E6" s="165"/>
      <c r="F6" s="165"/>
      <c r="G6" s="165"/>
      <c r="H6" s="166"/>
      <c r="I6" s="7"/>
    </row>
    <row r="7" spans="2:9" x14ac:dyDescent="0.2">
      <c r="B7" s="164"/>
      <c r="C7" s="165"/>
      <c r="D7" s="165"/>
      <c r="E7" s="165"/>
      <c r="F7" s="165"/>
      <c r="G7" s="165"/>
      <c r="H7" s="166"/>
      <c r="I7" s="7"/>
    </row>
    <row r="8" spans="2:9" x14ac:dyDescent="0.2">
      <c r="B8" s="164"/>
      <c r="C8" s="165"/>
      <c r="D8" s="165"/>
      <c r="E8" s="165"/>
      <c r="F8" s="165"/>
      <c r="G8" s="165"/>
      <c r="H8" s="166"/>
      <c r="I8" s="7"/>
    </row>
    <row r="9" spans="2:9" x14ac:dyDescent="0.2">
      <c r="B9" s="164"/>
      <c r="C9" s="165"/>
      <c r="D9" s="165"/>
      <c r="E9" s="165"/>
      <c r="F9" s="165"/>
      <c r="G9" s="165"/>
      <c r="H9" s="166"/>
      <c r="I9" s="7"/>
    </row>
    <row r="10" spans="2:9" x14ac:dyDescent="0.2">
      <c r="B10" s="164"/>
      <c r="C10" s="165"/>
      <c r="D10" s="165"/>
      <c r="E10" s="165"/>
      <c r="F10" s="165"/>
      <c r="G10" s="165"/>
      <c r="H10" s="166"/>
      <c r="I10" s="7"/>
    </row>
    <row r="11" spans="2:9" x14ac:dyDescent="0.2">
      <c r="B11" s="164"/>
      <c r="C11" s="165"/>
      <c r="D11" s="165"/>
      <c r="E11" s="165"/>
      <c r="F11" s="165"/>
      <c r="G11" s="165"/>
      <c r="H11" s="166"/>
      <c r="I11" s="7"/>
    </row>
    <row r="12" spans="2:9" x14ac:dyDescent="0.2">
      <c r="B12" s="164"/>
      <c r="C12" s="165"/>
      <c r="D12" s="165"/>
      <c r="E12" s="165"/>
      <c r="F12" s="165"/>
      <c r="G12" s="165"/>
      <c r="H12" s="166"/>
      <c r="I12" s="7"/>
    </row>
    <row r="13" spans="2:9" x14ac:dyDescent="0.2">
      <c r="B13" s="164"/>
      <c r="C13" s="165"/>
      <c r="D13" s="165"/>
      <c r="E13" s="165"/>
      <c r="F13" s="165"/>
      <c r="G13" s="165"/>
      <c r="H13" s="166"/>
      <c r="I13" s="7"/>
    </row>
    <row r="14" spans="2:9" x14ac:dyDescent="0.2">
      <c r="B14" s="164"/>
      <c r="C14" s="165"/>
      <c r="D14" s="165"/>
      <c r="E14" s="165"/>
      <c r="F14" s="165"/>
      <c r="G14" s="165"/>
      <c r="H14" s="166"/>
      <c r="I14" s="7"/>
    </row>
    <row r="15" spans="2:9" x14ac:dyDescent="0.2">
      <c r="B15" s="164"/>
      <c r="C15" s="165"/>
      <c r="D15" s="165"/>
      <c r="E15" s="165"/>
      <c r="F15" s="165"/>
      <c r="G15" s="165"/>
      <c r="H15" s="166"/>
      <c r="I15" s="7"/>
    </row>
    <row r="16" spans="2:9" x14ac:dyDescent="0.2">
      <c r="B16" s="164"/>
      <c r="C16" s="165"/>
      <c r="D16" s="165"/>
      <c r="E16" s="165"/>
      <c r="F16" s="165"/>
      <c r="G16" s="165"/>
      <c r="H16" s="166"/>
      <c r="I16" s="7"/>
    </row>
    <row r="17" spans="2:9" x14ac:dyDescent="0.2">
      <c r="B17" s="164"/>
      <c r="C17" s="165"/>
      <c r="D17" s="165"/>
      <c r="E17" s="165"/>
      <c r="F17" s="165"/>
      <c r="G17" s="165"/>
      <c r="H17" s="166"/>
      <c r="I17" s="7"/>
    </row>
    <row r="18" spans="2:9" x14ac:dyDescent="0.2">
      <c r="B18" s="164"/>
      <c r="C18" s="165"/>
      <c r="D18" s="165"/>
      <c r="E18" s="165"/>
      <c r="F18" s="165"/>
      <c r="G18" s="165"/>
      <c r="H18" s="166"/>
      <c r="I18" s="7"/>
    </row>
    <row r="19" spans="2:9" x14ac:dyDescent="0.2">
      <c r="B19" s="164"/>
      <c r="C19" s="165"/>
      <c r="D19" s="165"/>
      <c r="E19" s="165"/>
      <c r="F19" s="165"/>
      <c r="G19" s="165"/>
      <c r="H19" s="166"/>
      <c r="I19" s="7"/>
    </row>
    <row r="20" spans="2:9" x14ac:dyDescent="0.2">
      <c r="B20" s="164"/>
      <c r="C20" s="165"/>
      <c r="D20" s="165"/>
      <c r="E20" s="165"/>
      <c r="F20" s="165"/>
      <c r="G20" s="165"/>
      <c r="H20" s="166"/>
      <c r="I20" s="7"/>
    </row>
    <row r="21" spans="2:9" x14ac:dyDescent="0.2">
      <c r="B21" s="164"/>
      <c r="C21" s="165"/>
      <c r="D21" s="165"/>
      <c r="E21" s="165"/>
      <c r="F21" s="165"/>
      <c r="G21" s="165"/>
      <c r="H21" s="166"/>
      <c r="I21" s="7"/>
    </row>
    <row r="22" spans="2:9" ht="13.5" thickBot="1" x14ac:dyDescent="0.25">
      <c r="B22" s="167"/>
      <c r="C22" s="168"/>
      <c r="D22" s="168"/>
      <c r="E22" s="168"/>
      <c r="F22" s="168"/>
      <c r="G22" s="168"/>
      <c r="H22" s="169"/>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election activeCell="A2" sqref="A2"/>
    </sheetView>
  </sheetViews>
  <sheetFormatPr baseColWidth="10" defaultColWidth="11.42578125" defaultRowHeight="12.75" x14ac:dyDescent="0.2"/>
  <sheetData>
    <row r="1" spans="1:1" x14ac:dyDescent="0.2">
      <c r="A1" s="3" t="s">
        <v>84</v>
      </c>
    </row>
    <row r="2" spans="1:1" x14ac:dyDescent="0.2">
      <c r="A2" s="3"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74" t="s">
        <v>103</v>
      </c>
      <c r="B1" s="173" t="s">
        <v>104</v>
      </c>
      <c r="C1" s="174" t="s">
        <v>105</v>
      </c>
      <c r="D1" s="174" t="s">
        <v>106</v>
      </c>
      <c r="E1" s="174" t="s">
        <v>107</v>
      </c>
      <c r="F1" s="174" t="s">
        <v>108</v>
      </c>
      <c r="G1" s="174" t="s">
        <v>109</v>
      </c>
      <c r="H1" s="173" t="s">
        <v>110</v>
      </c>
      <c r="I1" s="170" t="s">
        <v>111</v>
      </c>
      <c r="J1" s="172"/>
      <c r="K1" s="170" t="s">
        <v>112</v>
      </c>
      <c r="L1" s="171"/>
      <c r="M1" s="171"/>
      <c r="N1" s="171"/>
      <c r="O1" s="172"/>
    </row>
    <row r="2" spans="1:15" ht="90" x14ac:dyDescent="0.2">
      <c r="A2" s="175"/>
      <c r="B2" s="173"/>
      <c r="C2" s="175"/>
      <c r="D2" s="175"/>
      <c r="E2" s="175"/>
      <c r="F2" s="175"/>
      <c r="G2" s="175"/>
      <c r="H2" s="173"/>
      <c r="I2" s="23" t="s">
        <v>113</v>
      </c>
      <c r="J2" s="23" t="s">
        <v>114</v>
      </c>
      <c r="K2" s="1" t="s">
        <v>115</v>
      </c>
      <c r="L2" s="1" t="s">
        <v>116</v>
      </c>
      <c r="M2" s="2" t="s">
        <v>117</v>
      </c>
      <c r="N2" s="1" t="s">
        <v>118</v>
      </c>
      <c r="O2" s="23" t="s">
        <v>119</v>
      </c>
    </row>
    <row r="3" spans="1:15" ht="12.75" customHeight="1" x14ac:dyDescent="0.2">
      <c r="A3" s="6" t="s">
        <v>120</v>
      </c>
      <c r="B3" t="s">
        <v>121</v>
      </c>
      <c r="M3" s="3" t="s">
        <v>122</v>
      </c>
    </row>
    <row r="4" spans="1:15" ht="12.75" customHeight="1" x14ac:dyDescent="0.2">
      <c r="A4" s="6" t="s">
        <v>123</v>
      </c>
      <c r="B4" t="s">
        <v>124</v>
      </c>
      <c r="M4" s="4" t="s">
        <v>125</v>
      </c>
    </row>
    <row r="5" spans="1:15" ht="12.75" customHeight="1" x14ac:dyDescent="0.2">
      <c r="A5" s="6" t="s">
        <v>126</v>
      </c>
      <c r="B5" t="s">
        <v>127</v>
      </c>
      <c r="M5" s="5" t="s">
        <v>128</v>
      </c>
    </row>
    <row r="6" spans="1:15" ht="12.75" customHeight="1" x14ac:dyDescent="0.2">
      <c r="A6" s="6" t="s">
        <v>129</v>
      </c>
      <c r="B6" t="s">
        <v>130</v>
      </c>
      <c r="M6" s="4" t="s">
        <v>131</v>
      </c>
    </row>
    <row r="7" spans="1:15" ht="12.75" customHeight="1" x14ac:dyDescent="0.2">
      <c r="A7" s="6" t="s">
        <v>132</v>
      </c>
      <c r="M7" s="5" t="s">
        <v>133</v>
      </c>
    </row>
    <row r="8" spans="1:15" ht="12.75" customHeight="1" x14ac:dyDescent="0.2">
      <c r="A8" s="6" t="s">
        <v>134</v>
      </c>
      <c r="M8" s="4" t="s">
        <v>135</v>
      </c>
    </row>
    <row r="9" spans="1:15" ht="12.75" customHeight="1" x14ac:dyDescent="0.2">
      <c r="A9" s="6" t="s">
        <v>136</v>
      </c>
      <c r="M9" s="5" t="s">
        <v>137</v>
      </c>
    </row>
    <row r="10" spans="1:15" ht="12.75" customHeight="1" x14ac:dyDescent="0.2">
      <c r="M10" s="4" t="s">
        <v>138</v>
      </c>
    </row>
    <row r="11" spans="1:15" ht="12.75" customHeight="1" x14ac:dyDescent="0.2">
      <c r="M11" s="5" t="s">
        <v>139</v>
      </c>
    </row>
    <row r="12" spans="1:15" ht="12.75" customHeight="1" x14ac:dyDescent="0.2">
      <c r="M12" s="4" t="s">
        <v>140</v>
      </c>
    </row>
    <row r="13" spans="1:15" ht="12.75" customHeight="1" x14ac:dyDescent="0.2">
      <c r="M13" s="5" t="s">
        <v>141</v>
      </c>
    </row>
    <row r="14" spans="1:15" ht="12.75" customHeight="1" x14ac:dyDescent="0.2">
      <c r="M14" s="4" t="s">
        <v>142</v>
      </c>
    </row>
    <row r="15" spans="1:15" ht="12.75" customHeight="1" x14ac:dyDescent="0.2">
      <c r="M15" s="5" t="s">
        <v>143</v>
      </c>
    </row>
    <row r="16" spans="1:15" ht="12.75" customHeight="1" x14ac:dyDescent="0.2">
      <c r="M16" s="4" t="s">
        <v>144</v>
      </c>
    </row>
    <row r="17" spans="13:13" ht="12.75" customHeight="1" x14ac:dyDescent="0.2">
      <c r="M17" s="5" t="s">
        <v>145</v>
      </c>
    </row>
    <row r="18" spans="13:13" ht="12.75" customHeight="1" x14ac:dyDescent="0.2">
      <c r="M18" s="5" t="s">
        <v>146</v>
      </c>
    </row>
    <row r="19" spans="13:13" ht="12.75" customHeight="1" x14ac:dyDescent="0.2">
      <c r="M19" s="4" t="s">
        <v>147</v>
      </c>
    </row>
    <row r="20" spans="13:13" ht="12.75" customHeight="1" x14ac:dyDescent="0.2">
      <c r="M20" s="5" t="s">
        <v>148</v>
      </c>
    </row>
    <row r="21" spans="13:13" ht="12.75" customHeight="1" x14ac:dyDescent="0.2">
      <c r="M21" s="4" t="s">
        <v>149</v>
      </c>
    </row>
    <row r="22" spans="13:13" ht="12.75" customHeight="1" x14ac:dyDescent="0.2">
      <c r="M22" s="5" t="s">
        <v>150</v>
      </c>
    </row>
    <row r="23" spans="13:13" ht="12.75" customHeight="1" x14ac:dyDescent="0.2">
      <c r="M23" s="4" t="s">
        <v>151</v>
      </c>
    </row>
    <row r="24" spans="13:13" ht="12.75" customHeight="1" x14ac:dyDescent="0.2">
      <c r="M24" s="5" t="s">
        <v>152</v>
      </c>
    </row>
    <row r="25" spans="13:13" ht="12.75" customHeight="1" x14ac:dyDescent="0.2">
      <c r="M25" s="4" t="s">
        <v>153</v>
      </c>
    </row>
    <row r="26" spans="13:13" ht="12.75" customHeight="1" x14ac:dyDescent="0.2">
      <c r="M26" s="5" t="s">
        <v>154</v>
      </c>
    </row>
    <row r="27" spans="13:13" ht="12.75" customHeight="1" x14ac:dyDescent="0.2">
      <c r="M27" s="4" t="s">
        <v>155</v>
      </c>
    </row>
    <row r="28" spans="13:13" ht="12.75" customHeight="1" x14ac:dyDescent="0.2">
      <c r="M28" s="5" t="s">
        <v>156</v>
      </c>
    </row>
    <row r="29" spans="13:13" ht="12.75" customHeight="1" x14ac:dyDescent="0.2">
      <c r="M29" s="4" t="s">
        <v>157</v>
      </c>
    </row>
    <row r="30" spans="13:13" ht="12.75" customHeight="1" x14ac:dyDescent="0.2">
      <c r="M30" s="4" t="s">
        <v>158</v>
      </c>
    </row>
    <row r="31" spans="13:13" ht="12.75" customHeight="1" x14ac:dyDescent="0.2">
      <c r="M31" s="5" t="s">
        <v>159</v>
      </c>
    </row>
    <row r="32" spans="13:13" ht="12.75" customHeight="1" x14ac:dyDescent="0.2">
      <c r="M32" s="4" t="s">
        <v>160</v>
      </c>
    </row>
    <row r="33" spans="13:13" ht="12.75" customHeight="1" x14ac:dyDescent="0.2">
      <c r="M33" s="5" t="s">
        <v>161</v>
      </c>
    </row>
    <row r="34" spans="13:13" ht="12.75" customHeight="1" x14ac:dyDescent="0.2">
      <c r="M34" s="4" t="s">
        <v>162</v>
      </c>
    </row>
    <row r="35" spans="13:13" ht="12.75" customHeight="1" x14ac:dyDescent="0.2">
      <c r="M35" s="5" t="s">
        <v>163</v>
      </c>
    </row>
    <row r="36" spans="13:13" ht="12.75" customHeight="1" x14ac:dyDescent="0.2">
      <c r="M36" s="4" t="s">
        <v>164</v>
      </c>
    </row>
    <row r="37" spans="13:13" ht="12.75" customHeight="1" x14ac:dyDescent="0.2">
      <c r="M37" s="5" t="s">
        <v>165</v>
      </c>
    </row>
    <row r="38" spans="13:13" ht="12.75" customHeight="1" x14ac:dyDescent="0.2">
      <c r="M38" s="4" t="s">
        <v>166</v>
      </c>
    </row>
    <row r="39" spans="13:13" ht="12.75" customHeight="1" x14ac:dyDescent="0.2">
      <c r="M39" s="5" t="s">
        <v>167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Props1.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6794ed42-5c3c-4a5b-8c3c-967493b268f0"/>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elements/1.1/"/>
    <ds:schemaRef ds:uri="http://purl.org/dc/terms/"/>
    <ds:schemaRef ds:uri="http://schemas.openxmlformats.org/package/2006/metadata/core-properties"/>
    <ds:schemaRef ds:uri="ebbe2ae9-b99b-4b4b-9758-66dcedcafc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 Formulación 2023</vt:lpstr>
      <vt:lpstr>Tablero de Seguimiento</vt:lpstr>
      <vt:lpstr>ICETEX</vt:lpstr>
      <vt:lpstr>INSOR</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Gicella Del Portillo Montalvo</cp:lastModifiedBy>
  <cp:revision/>
  <dcterms:created xsi:type="dcterms:W3CDTF">2008-08-05T17:06:18Z</dcterms:created>
  <dcterms:modified xsi:type="dcterms:W3CDTF">2023-08-24T22:45:24Z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