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1670" windowHeight="4335" tabRatio="499" activeTab="0"/>
  </bookViews>
  <sheets>
    <sheet name="PA Consolidado" sheetId="27" r:id="rId1"/>
    <sheet name="Hoja1" sheetId="28" r:id="rId2"/>
    <sheet name="Consolidado Administrativo" sheetId="26" state="hidden" r:id="rId3"/>
  </sheets>
  <definedNames>
    <definedName name="_xlnm.Print_Area" localSheetId="0">'PA Consolidado'!$A$1:$U$205</definedName>
    <definedName name="_xlnm.Print_Titles" localSheetId="0">'PA Consolidado'!$1:$6</definedName>
  </definedNames>
  <calcPr calcId="162913"/>
</workbook>
</file>

<file path=xl/comments1.xml><?xml version="1.0" encoding="utf-8"?>
<comments xmlns="http://schemas.openxmlformats.org/spreadsheetml/2006/main">
  <authors>
    <author>Cristhiam Fernando Ruiz Reyes</author>
  </authors>
  <commentList>
    <comment ref="K55" authorId="0">
      <text>
        <r>
          <rPr>
            <b/>
            <sz val="9"/>
            <rFont val="Tahoma"/>
            <family val="2"/>
          </rPr>
          <t>Cristhiam Fernando Ruiz Reyes:</t>
        </r>
        <r>
          <rPr>
            <sz val="9"/>
            <rFont val="Tahoma"/>
            <family val="2"/>
          </rPr>
          <t xml:space="preserve">
documento se coloca al 100%, no s evidencia en el repositorio</t>
        </r>
      </text>
    </comment>
  </commentList>
</comments>
</file>

<file path=xl/sharedStrings.xml><?xml version="1.0" encoding="utf-8"?>
<sst xmlns="http://schemas.openxmlformats.org/spreadsheetml/2006/main" count="870" uniqueCount="729">
  <si>
    <t>Responsable</t>
  </si>
  <si>
    <t>META 2016 -2018</t>
  </si>
  <si>
    <t>Implementar política de gestión del talento humano en el INSOR.</t>
  </si>
  <si>
    <t>Aplicar la Política de gestión Financiera en el INSOR</t>
  </si>
  <si>
    <t>Realizar la programación del presupuesto y realizar el seguimiento a su ejecución acorde con la planeación estratégica y obligaciones funcionales del INSOR</t>
  </si>
  <si>
    <t>Realizar oportunamente y presentar ante hacienda el Programa anual mensualizado de caja</t>
  </si>
  <si>
    <t>Realizar la Formulación y seguimiento a proyectos de inversión</t>
  </si>
  <si>
    <t>Elaborar y publicar el Plan Anual de Adquisiciones</t>
  </si>
  <si>
    <t>Meta 2016</t>
  </si>
  <si>
    <t>Actividad</t>
  </si>
  <si>
    <t>Subproductos</t>
  </si>
  <si>
    <t>Subactividades</t>
  </si>
  <si>
    <t>Línea Programática</t>
  </si>
  <si>
    <t>TRANSPARENCIA PARTICIPACIÓN Y SERVICIO AL CIUDADANO</t>
  </si>
  <si>
    <t>Implementar la política de transparencia, participación y servicio al ciudadano en el INSOR.</t>
  </si>
  <si>
    <t>Fortalecer los procesos administrativos y operativos encaminados a fomentar la eficiencia y productividad</t>
  </si>
  <si>
    <t xml:space="preserve">Definir e implementar estrategia de servicio al ciudadano. </t>
  </si>
  <si>
    <t>GESTIÓN DE TALENTO HUMANO</t>
  </si>
  <si>
    <t>Fortalecer el proceso de Gestión del Talento Humano</t>
  </si>
  <si>
    <t>Secretaría General / Área de Talento Humano</t>
  </si>
  <si>
    <t>Ajustar y ejecutar el Plan Estratégico de Talento Humano</t>
  </si>
  <si>
    <t>EFICIENCIA ADMINISTRATIVA</t>
  </si>
  <si>
    <t>Rediseñar el Sistema de Gestión de Calidad del INSOR</t>
  </si>
  <si>
    <t>Implementar buenas prácticas para reducir consumo de papel (Política de Cero Papel), teniendo en cuenta la elaboración de documentos y procedimientos electrónicos</t>
  </si>
  <si>
    <t>Eejcutar cronograma gestión de tecnología y de seguridad de la información (requerimientos Estrategia de Gobierno en línea)</t>
  </si>
  <si>
    <t xml:space="preserve">Ejecutar cronograma de actividades de Gestión Documental </t>
  </si>
  <si>
    <t>Optimizar y racionalizar los recursos físicos, administrativos, tecnológicos y operativos.</t>
  </si>
  <si>
    <t>GESTIÓN FINANCIERA</t>
  </si>
  <si>
    <t>Política de eficiencia administrativa implementada</t>
  </si>
  <si>
    <t>1 Informe de gestión consolidado (Informes periódicos trimestrales)</t>
  </si>
  <si>
    <t>GESTIÓN MISIONAL Y DE GOBIERNO</t>
  </si>
  <si>
    <t>Fortalecer mecanismos de seguimiento de la Gestión Misional y de Gobierno</t>
  </si>
  <si>
    <t>Oficina Asesora de Planeación y Sistemas</t>
  </si>
  <si>
    <t>Consolidación de reportes de seguimiento con criterios de calidad y oportunidad</t>
  </si>
  <si>
    <t>Realizar actualización de instrumentos de planeación estratégica y el seguimiento a los respectivos planes de la entidad</t>
  </si>
  <si>
    <t xml:space="preserve">Revisión y ajuste de indicadores de los instrumentos de planeación </t>
  </si>
  <si>
    <t>Indicadores ajustados</t>
  </si>
  <si>
    <t>Reportes de seguimiento (cumplimiento de cronograma)</t>
  </si>
  <si>
    <r>
      <t>Optimizar el proceso de la gestión contractual del INSOR (</t>
    </r>
    <r>
      <rPr>
        <sz val="8"/>
        <rFont val="Calibri"/>
        <family val="2"/>
        <scheme val="minor"/>
      </rPr>
      <t>Racionalizar tiempos; simplificación de actividades; actualización y mejora continua de los instrumentos de la gestión contractual</t>
    </r>
    <r>
      <rPr>
        <sz val="10"/>
        <rFont val="Calibri"/>
        <family val="2"/>
        <scheme val="minor"/>
      </rPr>
      <t>).</t>
    </r>
  </si>
  <si>
    <t>Revisar y ajustar los OPA (otros procedimientos administrativos) y los trámites a que haya lugar del INSOR.</t>
  </si>
  <si>
    <t>INSTITUTO NACIONAL PARA SORDOS - INSOR -.</t>
  </si>
  <si>
    <t>Plan Nacional de Desarrollo</t>
  </si>
  <si>
    <t>Eje estratégico</t>
  </si>
  <si>
    <t>Objetivo Estratégico</t>
  </si>
  <si>
    <t>Unidad de medida</t>
  </si>
  <si>
    <t>Indicador</t>
  </si>
  <si>
    <t>Producto</t>
  </si>
  <si>
    <t xml:space="preserve">Actividad </t>
  </si>
  <si>
    <t>Pilares</t>
  </si>
  <si>
    <t>Estrategias Transversales</t>
  </si>
  <si>
    <t>Meta PND</t>
  </si>
  <si>
    <t>EDUCACIÓN</t>
  </si>
  <si>
    <t>MOVILIDAD SOCIAL</t>
  </si>
  <si>
    <t>Mayor cobertura, permanencia y calidad en el sistema educativo</t>
  </si>
  <si>
    <t>COLOMBIA LA MAS EDUCADA EN POBLACIÓN SORDA</t>
  </si>
  <si>
    <t>Promover la reducción de brechas en el acceso, permanencia  y calidad de la educación de la población sorda</t>
  </si>
  <si>
    <t xml:space="preserve"> EDUCACIÓN PERTINENTE PARA LA POBLACIÓN SORDA</t>
  </si>
  <si>
    <t>Apropiar modelos integrales de educación pertinente para población sorda</t>
  </si>
  <si>
    <t xml:space="preserve">Una estrategia para el mejoramiento de la calidad de la educación de la población sorda consolidada               </t>
  </si>
  <si>
    <t>Número de entidades con procesos de asistencia técnica realizados</t>
  </si>
  <si>
    <t># de entidades asistidas / 30 entidades</t>
  </si>
  <si>
    <t>Prestar servicios de asistencia técnica para el fortalecimiento institucional de la gestión pública y privada, respecto del acceso a la educación de la población sorda</t>
  </si>
  <si>
    <t xml:space="preserve">1 propuesta de estrategia. </t>
  </si>
  <si>
    <t>Diseño de la estrategia de asesoría y asistencia técnica para la atención diferencial y priorizada a las entidades territoriales que tienen oferta educativa para sordos.</t>
  </si>
  <si>
    <t>Subdirección de Gestión Educativa</t>
  </si>
  <si>
    <t xml:space="preserve">Registrar y sistematizar los logros alcanzados en el desarrollo de la estrategia de asesoría y asistencia técnica 2016 para el mejoramiento de la atención educativa de la población sorda. </t>
  </si>
  <si>
    <t>Número de agentes educativos cualificados</t>
  </si>
  <si>
    <t>agentes cualificados</t>
  </si>
  <si>
    <t>Realizar acciones de capacitación y divulgación dirigida a comunidad oyente y sorda, para promover la calidad de la educación para población sorda</t>
  </si>
  <si>
    <t>Realizar procesos de formación a agentes educativos para el mejoramiento de la calidad de educación de la población sorda</t>
  </si>
  <si>
    <t>Implementación de acciones de comunicación interna e externa y difusión de servicios, mediante los diferentes medios disponibles y la realización de producciones audiovisuales.</t>
  </si>
  <si>
    <t>Realizar actividades de divulgación en medios masivos</t>
  </si>
  <si>
    <t>Número de pilotos del modelo integral de educación pertinente para educación sorda</t>
  </si>
  <si>
    <t>Modelo integral de educación pertinente para población sorda</t>
  </si>
  <si>
    <t xml:space="preserve">12 planes </t>
  </si>
  <si>
    <t>Talleres de cualificación dirigido a los profesionales de las S.E. y I.E. de las entidades territoriales priorizadas</t>
  </si>
  <si>
    <t>Número de documentos propuesta</t>
  </si>
  <si>
    <t># de ajustes razonables / 3 ajustes programados</t>
  </si>
  <si>
    <t>Realizar los ajustes a las pruebas Saber 11</t>
  </si>
  <si>
    <t>Realizar propuesta para el ajuste razonable a las pruebas 3, 5 y 9</t>
  </si>
  <si>
    <t>Estrategia para establecer Alianzas interinstitucionales</t>
  </si>
  <si>
    <t>Porcentaje de cumplimiento de cronograma para la estructuración de la estrategia de alianzas interinstitucionales</t>
  </si>
  <si>
    <t xml:space="preserve">Estrategia de Alianzas </t>
  </si>
  <si>
    <t>Promover y documentar acciones para establecer alianzas interinstitucionales para la promoción de la educación en la población sorda</t>
  </si>
  <si>
    <t xml:space="preserve">Identificación de la oferta educativa y la demanda de formación de la población sorda en los diferentes niveles. </t>
  </si>
  <si>
    <t xml:space="preserve">Generar acciones de alianzas y acompañamientos para mejorar oferta, permanencia y calidad </t>
  </si>
  <si>
    <t xml:space="preserve">Recursos pedagógicos desarrollados </t>
  </si>
  <si>
    <t xml:space="preserve">Promover acciones que permitan el desarrollo de recursos pedagógicos para la comunidad educativa </t>
  </si>
  <si>
    <t>2 unidades didácticas</t>
  </si>
  <si>
    <t>60 contenidos</t>
  </si>
  <si>
    <t>1 montaje en plataforma web</t>
  </si>
  <si>
    <t>Realizar los montajes tecnológicos en la plataforma web, para la divulgación de contenidos educativos digitales para sordos.</t>
  </si>
  <si>
    <t xml:space="preserve">Número de IES asistidas </t>
  </si>
  <si>
    <t># de IES asistidas / 5 IES</t>
  </si>
  <si>
    <t>Informes de gestión</t>
  </si>
  <si>
    <t>Promover acciones para mejorar el acceso y permanencia en educación superior para la población sorda</t>
  </si>
  <si>
    <t>1 Documento de orientación para la atención educativa de población sorda en IES</t>
  </si>
  <si>
    <t>Promover una política de reorganización de la oferta de educación superior para población sorda (convenio MEN -INSOR- T&amp;T)</t>
  </si>
  <si>
    <t>5 IES fortalecidas (Informes)</t>
  </si>
  <si>
    <t>Prestar servicios de Asistencia Técnica a las instituciones de educación superior  para el mejorar el acceso y permanencia en educación superior para la población sorda</t>
  </si>
  <si>
    <t>ATENCIÓN INTEGRAL PARA LA PRIMERA INFANCIA SORDA</t>
  </si>
  <si>
    <t>Apropiar modelos de atención integral a Primera Infancia</t>
  </si>
  <si>
    <t xml:space="preserve">Un modelo de atención integral para primera infancia sorda  </t>
  </si>
  <si>
    <t>Un proyecto piloto  bilingüe de atención integral para niñas y niños sordos en  primera infancia  implementado</t>
  </si>
  <si>
    <t>informes (Cumplimiento de cronograma)</t>
  </si>
  <si>
    <t>Informe ejecución Plan de capacitación dirigida a comunidad oyente y sorda</t>
  </si>
  <si>
    <t xml:space="preserve">Realizar acciones de capacitación dirigida a comunidad oyente y sorda, para promover la  promoción de la atención integral en primera infancia </t>
  </si>
  <si>
    <t xml:space="preserve">Realizar acciones de formación a agentes educativos para el mejoramiento de la atención integral a la primera infancia sorda </t>
  </si>
  <si>
    <t>Documento: "Proyecto piloto bilingüe de atención integral para niñas y niños sordos en  primera infancia".</t>
  </si>
  <si>
    <t>Documento propuesta proyecto piloto</t>
  </si>
  <si>
    <t xml:space="preserve">Diseñar la propuesta de proyecto piloto bilingüe de atención integral para niñas y niños sordos en  primera infancia </t>
  </si>
  <si>
    <t>Documento de alianza (acuerdo de compromisos)</t>
  </si>
  <si>
    <t>LENGUAS Y PLANEACIÓN LINGÜÍSTICA</t>
  </si>
  <si>
    <t>Normalizar y cualificar el servicio de interpretación de LSC y los procesos de planeación lingüística.</t>
  </si>
  <si>
    <t>Servicio de interpretación Lengua de Señas Colombiana -LSC normalizado consolidado</t>
  </si>
  <si>
    <t>Servicio de interpretación Lengua de Señas Colombiana -LSC normalizado implementado</t>
  </si>
  <si>
    <t>1 Informe de resultados</t>
  </si>
  <si>
    <t>Publicación corpus de la LSC de carácter académico</t>
  </si>
  <si>
    <t xml:space="preserve">Cumplimiento de cronograma de implementación </t>
  </si>
  <si>
    <t>1 proyecto de planeación lingüística</t>
  </si>
  <si>
    <t>Formulación del proyecto de planeación lingüística para la constitución del corpus nacional académico.</t>
  </si>
  <si>
    <t>1 léxico académico</t>
  </si>
  <si>
    <t>Recolección de léxico académico, en LSC, en diez (10) entidades territoriales.</t>
  </si>
  <si>
    <t>1 informe de divulgación</t>
  </si>
  <si>
    <t>Divulgación del corpus de LSC de áreas académicas, por medio de plataforma web.</t>
  </si>
  <si>
    <t>EQUIDAD</t>
  </si>
  <si>
    <t>Promover la igualdad de oportunidades en el goce efectivo de los derechos sociales</t>
  </si>
  <si>
    <t>GOCE EFECTIVO DE DERECHOS</t>
  </si>
  <si>
    <t>Promover la reducción de brechas en el acceso de las personas sordas al goce efectivo de derechos y la provisión de servicios de la oferta pública.</t>
  </si>
  <si>
    <t>INFORMACIÓN Y CONTENIDOS ACCESIBLES</t>
  </si>
  <si>
    <t>Promover ajustes razonables para garantizar el acceso a la información y a la comunicación para personas sordas.</t>
  </si>
  <si>
    <t>300 ajustes para la accesibilidad a la información y contenidos de comunicación para personas sordas</t>
  </si>
  <si>
    <t>Número de ajustes realizados</t>
  </si>
  <si>
    <t>Ajustes realizados / 100 ajustes programados</t>
  </si>
  <si>
    <t>Contenidos, publicaciones, campañas y piezas de comunicación y divulgación accesibles para personas sordas elaborados.</t>
  </si>
  <si>
    <t xml:space="preserve">94 contenidos digitales </t>
  </si>
  <si>
    <t>Elaborar contenidos digitales de comunicación e información accesibles para la promoción de derechos de las personas sordas.</t>
  </si>
  <si>
    <t>Subdirección de Promoción y Desarrollo</t>
  </si>
  <si>
    <t>2 contenidos para TV</t>
  </si>
  <si>
    <t>Implementar procesos de ajustes razonables a contenidos originados en televisión.</t>
  </si>
  <si>
    <t>1 estrategia de difusión</t>
  </si>
  <si>
    <t>Realizar una estrategia de difusión de los servicios del INSOR en materia de atención integral a la población sorda y garantía de derechos.</t>
  </si>
  <si>
    <t>1 campaña pedagógica</t>
  </si>
  <si>
    <t>Realizar una campaña de pedagogía para la paz con población sorda y actores involucrados.</t>
  </si>
  <si>
    <t>2 acciones de socialización</t>
  </si>
  <si>
    <t>Realizar acciones de socialización del entorno de derechos para personas sordas.</t>
  </si>
  <si>
    <t>Articular las acciones públicas para el cierre de brechas poblacionales, con acceso a servicios de calidad</t>
  </si>
  <si>
    <t>Fortalecer la capacidad institucional para garantizar la inclusión social de las personas sordas</t>
  </si>
  <si>
    <t>ACCIÓN INTEGRAL PARA LA PROMOCIÓN DE DERECHOS DE PERSONAS SORDAS</t>
  </si>
  <si>
    <t>Promover la gestión coordinada de la oferta de servicios y la demanda de beneficios y oportunidades del desarrollo humano de las personas sordas con la contribución del sector público, el sector privado y la sociedad civil.</t>
  </si>
  <si>
    <t>100 acciones interinstitucionales para promover la generación de entornos pertinentes para la inclusión social de las personas sordas</t>
  </si>
  <si>
    <t>Servicios de acompañamiento, asesoría y asistencia técnica para promover el acceso y goce efectivo de derechos de la población sorda prestados</t>
  </si>
  <si>
    <t>Prestar servicios de acompañamiento, asesoría y asistencia técnica para promover el acceso y goce efectivo de derechos de la población sorda</t>
  </si>
  <si>
    <t>Actualizar y divulgar el portafolio de servicios de acompañamiento, asesoría y asistencia técnica para la promoción de derechos de la población sorda.</t>
  </si>
  <si>
    <t>Realizar asistencia técnica a entidades públicas o privadas.</t>
  </si>
  <si>
    <t>Realizar acciones de intercambio de experiencias con organismos internacionales en la atención, acceso y goce efectivo de derechos de personas sordas.</t>
  </si>
  <si>
    <t>Elaborar una propuesta para contribuir con el diseño de la Ruta de Atención Intersectorial para personas con discapacidad con énfasis en las personas sordas.</t>
  </si>
  <si>
    <t xml:space="preserve"> GESTIÓN DE LA INFORMACIÓN</t>
  </si>
  <si>
    <t>Fortalecer los procesos de gestión de la información de la población sorda</t>
  </si>
  <si>
    <t>Un observatorio de Política Social Implementado</t>
  </si>
  <si>
    <t>Número</t>
  </si>
  <si>
    <t>Acuerdos de intercambio de información / 4</t>
  </si>
  <si>
    <t xml:space="preserve"> 4 Protocolos de intercambio de información y acuerdos de confidencialidad celebrados </t>
  </si>
  <si>
    <t>Realizar alianzas estratégicas para el intercambio de información para la toma de decisiones y fortalecimiento de las estadísticas de la población sorda.</t>
  </si>
  <si>
    <t xml:space="preserve"> </t>
  </si>
  <si>
    <t xml:space="preserve">Número </t>
  </si>
  <si>
    <t>Línea Base</t>
  </si>
  <si>
    <t>Estructura de línea base y matriz de indicadores</t>
  </si>
  <si>
    <t xml:space="preserve">Estudios realizados / 4 </t>
  </si>
  <si>
    <t>4 Estudios</t>
  </si>
  <si>
    <t>Cumplimiento cronograma de reportes</t>
  </si>
  <si>
    <t>Reportes / Publicaciones</t>
  </si>
  <si>
    <t>Producción cartográfica (cumplimiento de cronograma)</t>
  </si>
  <si>
    <t>Publicaciones (cumplimiento de cronograma)</t>
  </si>
  <si>
    <t>POLÍTICA PÚBLICA PARA LA INCLUSIÓN SOCIAL DE LA POBLACIÓN SORDA</t>
  </si>
  <si>
    <t>Promover la instrumentalización de políticas públicas en materia de discapacidad auditiva</t>
  </si>
  <si>
    <t>1 documento orientador</t>
  </si>
  <si>
    <t>Identificar y documentar las políticas, herramientas y regulación en materia de garantía de derechos para personas sordas.</t>
  </si>
  <si>
    <t>Dirección General</t>
  </si>
  <si>
    <t>1 documento base reglamentación Ley 982</t>
  </si>
  <si>
    <t>Elaborar (involucra la consolidación de propuestas) documento base para discusión de la reglamentación de la ley 982</t>
  </si>
  <si>
    <t>Formular y promover propuestas de modificaciones normativas que afecten la calidad de educación de la población sorda</t>
  </si>
  <si>
    <t>CAPACIDAD INSTITUCIONAL</t>
  </si>
  <si>
    <t>Fortalecer la capacidad institucional del INSOR</t>
  </si>
  <si>
    <t>Estrategia para fortalecer la Capacidad Institucional del INSOR implementada</t>
  </si>
  <si>
    <t>Porcentaje</t>
  </si>
  <si>
    <t xml:space="preserve">Oficina Asesora de Planeación y Sistemas </t>
  </si>
  <si>
    <t>Fortalecer la plataforma tecnológica del INSOR (hardware, software y otros equipos)</t>
  </si>
  <si>
    <t>Efectuar el Mantenimiento Preventivo y Correctivo de la plataforma tecnológica del INSOR</t>
  </si>
  <si>
    <t>Secretaria General</t>
  </si>
  <si>
    <t xml:space="preserve">Fortalecer las condiciones para la interacción entre oyentes y la población sorda a través del uso del servicio de interpretación en Lengua de Señas Colombiana -LSC </t>
  </si>
  <si>
    <t>Definir e implementar estrategia de participación ciudadana en la gestión</t>
  </si>
  <si>
    <t xml:space="preserve">Línea Base </t>
  </si>
  <si>
    <t>Propuesta reglamentación Ley 982</t>
  </si>
  <si>
    <t>Presentación de propuesta reglamentación Ley 982</t>
  </si>
  <si>
    <t xml:space="preserve">% cumplimiento Cronograma desarrollo Plataforma tecnológica  </t>
  </si>
  <si>
    <t>Acciones ejecutadas / acciones programadas</t>
  </si>
  <si>
    <t>Levantamiento y Registro documentos de Promoción y Desarrollo</t>
  </si>
  <si>
    <t>Levantamiento y Registro documentos de Gestión Educativa</t>
  </si>
  <si>
    <t>Registro de documentos</t>
  </si>
  <si>
    <t>Informe ejecución actividades servicio de interpretación</t>
  </si>
  <si>
    <t>Fortalecer las condiciones para la interacción entre oyentes y la población sorda a través del uso del servicio de interpretación en Lengua de Señas Colombiana -LSC para la promoción de derechos.</t>
  </si>
  <si>
    <t>Fortalecer las condiciones para la interacción entre oyentes y la población sorda a través del uso del servicio de interpretación en Lengua de Señas Colombiana -LSC para la gestión educativa</t>
  </si>
  <si>
    <t>Número de informes</t>
  </si>
  <si>
    <t>Hacer seguimiento a los componentes de Racionalización de Trámites, Rendición de cuentas, Servicio al Ciudadano, Transparencia</t>
  </si>
  <si>
    <t>Plan Anticorrupción ejecutado</t>
  </si>
  <si>
    <t>Estrategia de Participación Ciudadana implementada</t>
  </si>
  <si>
    <t>Informes presentados / informes programados</t>
  </si>
  <si>
    <t>Informe Documentos organizados y registrados</t>
  </si>
  <si>
    <t>Porcentaje de cumplimiento de cronograma</t>
  </si>
  <si>
    <t>Número de acciones</t>
  </si>
  <si>
    <t># de acciones realizadas / 35 acciones programadas</t>
  </si>
  <si>
    <t>Plan de Capacitación</t>
  </si>
  <si>
    <t>Plan de Vacantes</t>
  </si>
  <si>
    <t>Plan de Bienestar e incentivos</t>
  </si>
  <si>
    <t>Elaborar y ejecutar el Plan de Capacitación</t>
  </si>
  <si>
    <t>Elaborar el Plan de Vancantes</t>
  </si>
  <si>
    <t>Elaborar y ejecutar el Plan de Bienestar e incentivos</t>
  </si>
  <si>
    <t>Sistema de Gestión de Calidad</t>
  </si>
  <si>
    <t>Informe de servicios y trámites</t>
  </si>
  <si>
    <t>Informe Gestión Tecnológica y Seguridad de la Información</t>
  </si>
  <si>
    <t>Archivos organizados</t>
  </si>
  <si>
    <t>Adelantar acciones para garantizar una planta física adecuada para el funcionamiento del INSOR</t>
  </si>
  <si>
    <t xml:space="preserve">Planta física adecuada para el funcionamiento del INSOR </t>
  </si>
  <si>
    <t>Planta física</t>
  </si>
  <si>
    <t>Optimizar el proceso de la gestión contractual del INSOR</t>
  </si>
  <si>
    <t>Documento Proceso de Gestión Contractual</t>
  </si>
  <si>
    <t>Realizar la programación presupuestal acorde con la planeación estratégica y obligaciones funcionales del INSOR</t>
  </si>
  <si>
    <t>Realizar oportunamente y presentar ante hacienda el Programa anual mensualizado de caja PAC</t>
  </si>
  <si>
    <t>Realizar seguimiento a proyectos de inversión</t>
  </si>
  <si>
    <t>Plan Anual de Adquisiciones</t>
  </si>
  <si>
    <t>PAC</t>
  </si>
  <si>
    <t>Programación presupuestal</t>
  </si>
  <si>
    <t>Realizar ejecución y seguimiento a la ejecución presupuestal</t>
  </si>
  <si>
    <t>Proceso de gestión contractual documentado</t>
  </si>
  <si>
    <t>Planear el rediseño del SGC</t>
  </si>
  <si>
    <t>Rediseñar la documentación del SGC</t>
  </si>
  <si>
    <t>Documentación actualizada</t>
  </si>
  <si>
    <t>Adoptar la política de Cero Papel</t>
  </si>
  <si>
    <t xml:space="preserve">Documento Política Cero Papel </t>
  </si>
  <si>
    <t>Informes de seguimiento a la implementación</t>
  </si>
  <si>
    <t>Implementar buenas prácticas ambientales para reducir los impactos negativos en el medio ambiente (Política ambiental).</t>
  </si>
  <si>
    <t>Compendio de Formatos e instructivos</t>
  </si>
  <si>
    <t>Simplificar y racionalizar tiempos y actividades del proceso de gestión contractual</t>
  </si>
  <si>
    <t>Sede provisional funcionando</t>
  </si>
  <si>
    <t>Informes de coordinación y gerencia proyecto</t>
  </si>
  <si>
    <t>Coordinar y gerenciar las diferentes etapas del proyecto de adecuación de la sede del INSOR</t>
  </si>
  <si>
    <t>Adquirir bienes muebles, hardware, software y telecomunicaciones</t>
  </si>
  <si>
    <t>Plan de adquisiciones equipos y muebles para sede Insor</t>
  </si>
  <si>
    <t xml:space="preserve">Adecuar las instalaciones del INSOR </t>
  </si>
  <si>
    <t>Sede propia del INSOR</t>
  </si>
  <si>
    <t>Realizar la planeación documental</t>
  </si>
  <si>
    <t>Realizar la organización documental</t>
  </si>
  <si>
    <t>Realizar la disposición documental</t>
  </si>
  <si>
    <t>Plan de trabajo</t>
  </si>
  <si>
    <t>Tablas de Retención Documental</t>
  </si>
  <si>
    <t>Informe de seguimiento</t>
  </si>
  <si>
    <t>Elaborar informe de seguimiento al Protocolo IPv6</t>
  </si>
  <si>
    <t>Informe de revisión</t>
  </si>
  <si>
    <t>Documento diagnóstico</t>
  </si>
  <si>
    <t>Revisión y ajuste a los OPA</t>
  </si>
  <si>
    <t>Revisión y formalización de trámites</t>
  </si>
  <si>
    <t>Informe de trámites</t>
  </si>
  <si>
    <t>Informe de seguimiento a OPA</t>
  </si>
  <si>
    <t>Implementar de las política de gestión financiera</t>
  </si>
  <si>
    <t>Presupuesto apropiado / presupuesto ejecutado</t>
  </si>
  <si>
    <t>Ejecución presupuestal anual del 95%</t>
  </si>
  <si>
    <t xml:space="preserve">Promedio ( PAC Ejecutado / PAC solicitado en cada mes)  </t>
  </si>
  <si>
    <t>Cumplimiento del 92 % en la ejecución financiera de los proyectos de inversión</t>
  </si>
  <si>
    <t>Ejecución financiera proyectos de inversión / Total presupuesto asignado a proyectos de inversión</t>
  </si>
  <si>
    <t>Número (proyecto piloto bilingüe de atención integral para niñas y niños sordos en  primera infancia)</t>
  </si>
  <si>
    <t>Elaborar, publicar y ejecutar el Plan Anual de Adquisiciones</t>
  </si>
  <si>
    <t>Informe Cumplimiento de cronograma de compras (celebración de contratos)</t>
  </si>
  <si>
    <t>Realizar informe del seguimiento al Plan Anual de Adquisiciones</t>
  </si>
  <si>
    <t>Informe de Gestión PAA</t>
  </si>
  <si>
    <t>Implementar y hacer seguimiento del Plan Estratégico de Talento Humano</t>
  </si>
  <si>
    <t>Elaborar el Plan Institucional de Capacitación</t>
  </si>
  <si>
    <t>Ejecutar y hacer seguimiento al PIC</t>
  </si>
  <si>
    <t>Elaborar el Plan de Bienestar e incentivos</t>
  </si>
  <si>
    <t>Realizar la evaluación del desempeño</t>
  </si>
  <si>
    <t>Realizar la concertación de objetivos</t>
  </si>
  <si>
    <t>Realizar los Acuerdos de Gestión con los Gerentes Públicos</t>
  </si>
  <si>
    <t>Evaluar los Gerentes Públicos</t>
  </si>
  <si>
    <t>SG-SST</t>
  </si>
  <si>
    <t>EQUIDAD Y PAZ</t>
  </si>
  <si>
    <t>BUEN GOBIERNO</t>
  </si>
  <si>
    <t>ADMINISTRATIVO Y DE GESTIÓN</t>
  </si>
  <si>
    <t>Implementar el SG-SST</t>
  </si>
  <si>
    <t>Informe de gestión (ejecución y seguimiento) del Plan Estratégico de Talento Humano</t>
  </si>
  <si>
    <t>Registro de concertación de objetivos</t>
  </si>
  <si>
    <t>Resultados de evaluación del desempeño</t>
  </si>
  <si>
    <t>Registro de Acuerdos de Gestión</t>
  </si>
  <si>
    <t xml:space="preserve">Resultados de evaluación de los Gerentes Públicos </t>
  </si>
  <si>
    <t>Informe de evaluación de los funcionarios</t>
  </si>
  <si>
    <t>Evaluar los funcionarios de carrera y gerentes públicos</t>
  </si>
  <si>
    <t>Plan Institucional de Capacitación PIC</t>
  </si>
  <si>
    <t>Plan Anual de Vacantes</t>
  </si>
  <si>
    <t>Plan de Bienestar e Incentivos</t>
  </si>
  <si>
    <t xml:space="preserve">Insumos para Audiencia pública </t>
  </si>
  <si>
    <t xml:space="preserve">Plan de trabajo para la implementación del Sistema de Seguridad y Salud en el trabajo </t>
  </si>
  <si>
    <t>Diseñar la documentación del SG-SST</t>
  </si>
  <si>
    <t xml:space="preserve">Implementación del Sistema de Seguridad y Salud en el trabajo </t>
  </si>
  <si>
    <t xml:space="preserve">Mantener la estrategia de rendición de cuentas sostenida </t>
  </si>
  <si>
    <t>Socializar, ajustar, implementar y hacer seguimiento al Plan Anticorrupción</t>
  </si>
  <si>
    <t>Plan Anticorrupción socializado</t>
  </si>
  <si>
    <t>Socializar y ajustar el Plan Anticorrupción</t>
  </si>
  <si>
    <t>Mapa de Riesgos</t>
  </si>
  <si>
    <t xml:space="preserve">Realizar administración del riesgo </t>
  </si>
  <si>
    <t>Facilitar la disponibilidad e la información para el ciudadano y demás usuarios.</t>
  </si>
  <si>
    <t xml:space="preserve">Elaborar inventario de datos (incluye información reservada e información clasificada) </t>
  </si>
  <si>
    <t>Publicar y normalizar datos abiertos</t>
  </si>
  <si>
    <t>Inventario de datos</t>
  </si>
  <si>
    <t>Datos abiertos</t>
  </si>
  <si>
    <t xml:space="preserve"> Informes de gestión en territorio.</t>
  </si>
  <si>
    <t>Canales de comunicación con el ciudadano</t>
  </si>
  <si>
    <t>Elaborar informe de gestión de la estrategia de servicio al ciudadano</t>
  </si>
  <si>
    <t>Informe de gestión servicio al ciudadano</t>
  </si>
  <si>
    <t>Informe de Seguimiento Plan Anticorrupción y de Servicio al Ciudadano</t>
  </si>
  <si>
    <t xml:space="preserve">Informe de seguimiento a la estrategia de Transparencia y Acceso a la Información Pública </t>
  </si>
  <si>
    <t>Informe de Rendición de Cuentas</t>
  </si>
  <si>
    <t>Informe de la Estrategia de Servicio al Ciudadano</t>
  </si>
  <si>
    <t>Plan Socializado (Peso 30 %)
+
% Cumplimiento Matriz de Riesgos (peso 40%)
+
% cumplimiento cronograma de los otros componentes (peso 30%)</t>
  </si>
  <si>
    <t>Informe sistemas de Información (peso 30%)
+
% cumplimiento de ajustes (peso 35%)
+
% cumplimiento acciones de la información (peso 35%)</t>
  </si>
  <si>
    <t>Informe de seguimiento a la Estrategia de Participación Ciudadana</t>
  </si>
  <si>
    <t>% cumplimiento espacios definidos (peso 30%)
+
% cumplimiento requerimientos GEL (peso 70%)</t>
  </si>
  <si>
    <t>% cumplimiento cronograma componentes de estrategia de rendición de cuentas</t>
  </si>
  <si>
    <t>Socialización Plan TH (peso 30%)
+
Cumplimiento implementación del Plan TH (peso 70%)</t>
  </si>
  <si>
    <t>Acciones PIC ejecutadas / Acciones PIC programadas</t>
  </si>
  <si>
    <t>Publicación plan de vacantes</t>
  </si>
  <si>
    <t>número</t>
  </si>
  <si>
    <t>Acciones Plan Bienestar ejecutadas / Acciones programadas</t>
  </si>
  <si>
    <t># funcionarios evaluados / # de funcionarios sujetos de evaluación</t>
  </si>
  <si>
    <t>Plan de Trabajo</t>
  </si>
  <si>
    <t>Documentación elaborada</t>
  </si>
  <si>
    <t>Registros de implementación de la documentación del SG-SST</t>
  </si>
  <si>
    <t>Porcentaje de implementación del SG-SST</t>
  </si>
  <si>
    <t>% de implementación rediseño del SGC</t>
  </si>
  <si>
    <t># Acciones ejecutadas política de cero papel / # Acciones programadas</t>
  </si>
  <si>
    <t># OPA revisados y ajustados / # total de OPA (peso 50%)
+
# de trámites implementados / # de trámites proyectados</t>
  </si>
  <si>
    <t xml:space="preserve">% cumplimiento cronograma Plan de Gestión Tecnológica </t>
  </si>
  <si>
    <t>% cumplimiento cronograma de gestión documental</t>
  </si>
  <si>
    <t>% cumplimiento acciones programadas para el funcionamiento de la Planta Física del INSOR</t>
  </si>
  <si>
    <t>% cumplimiento cronograma optimización proceso de gestión contractual</t>
  </si>
  <si>
    <t>Secretaría General</t>
  </si>
  <si>
    <t>Oficina Asesora de Planeación y Sistemas / Control Interno</t>
  </si>
  <si>
    <t>Oficina Asesora de Planeación y Sistemas / Área de Comunicaciones</t>
  </si>
  <si>
    <t>Número de agentes educativos capacitados</t>
  </si>
  <si>
    <t>Audiencia pública</t>
  </si>
  <si>
    <t>Programar y realizar Audiencia Pública de Rendición de Cuentas</t>
  </si>
  <si>
    <t>Espacio "Tu Hora con Marcela"</t>
  </si>
  <si>
    <t>Instrumentos elaborados</t>
  </si>
  <si>
    <t>Ajustar y publicar los instrumentos de planeación (Plan estratégico, Plan de Acción, POAI, Componente Sectorial)</t>
  </si>
  <si>
    <t>Elaborar reportes de seguimiento de los instrumentos de planeación</t>
  </si>
  <si>
    <t>Instrumentos de planeación</t>
  </si>
  <si>
    <t>Cumplimiento de cronograma de elaboración y seguimiento</t>
  </si>
  <si>
    <t>Instrumentos de planeación elaborados y con acciones de seguimiento</t>
  </si>
  <si>
    <t>Actualizar y socializar el Plan Estratégico de Talento Humano</t>
  </si>
  <si>
    <t>Implementar buenas prácticas para reducir consumo de papel (Política de Cero Papel).</t>
  </si>
  <si>
    <t>Organizar archivos de gestión para transferencia documental</t>
  </si>
  <si>
    <t>Cronograma para organización de archivos de gestión</t>
  </si>
  <si>
    <t>Ajustar proyectos de inversión</t>
  </si>
  <si>
    <t>Ajustes Proyectos de Inversión</t>
  </si>
  <si>
    <t>Plan elaborado y publicado (peso 20%)
+
cumplimiento cronograma desembolso de recursos (peso 40%)
+
Ejecución del PAA del 93% (peso 40%)</t>
  </si>
  <si>
    <t>Ejecutar el PAA</t>
  </si>
  <si>
    <t>Ejecución del PAC en promedio mensual del  90%</t>
  </si>
  <si>
    <t>Oficina Asesora de Planeación y Sistemas / Secretaría General</t>
  </si>
  <si>
    <t>Índice de Política Pública Integral Anticorrupción, con las directrices de la
Comisión Nacional de Moralización</t>
  </si>
  <si>
    <t>Entidades del orden nacional que cuentan con una gestión estratégica
del talento humano implementada</t>
  </si>
  <si>
    <t xml:space="preserve">Sectores utilizando información de desempeño y resultados para la
asignación presupuestal </t>
  </si>
  <si>
    <t>Sectores con propuesta de mejoramiento de la gestión a partir de los
modelos de gestión vigentes</t>
  </si>
  <si>
    <t>Estrategia de Transparencia y Acceso a la Información Pública implementada</t>
  </si>
  <si>
    <t>Estrategia de Rendición de cuentas ejecutada</t>
  </si>
  <si>
    <t>Estrategia de Servicio al Ciudadano ejecutada</t>
  </si>
  <si>
    <t>Sistema de Gestión de la Seguridad y Salud en el Trabajo (SG-SST) implementado</t>
  </si>
  <si>
    <t>Plan de Capacitación ejecutado</t>
  </si>
  <si>
    <t>Plan de Vacantes actualizado</t>
  </si>
  <si>
    <t>Plan de Bienestar e Incentivos ejecutado</t>
  </si>
  <si>
    <t>100% de los funcionarios de carrera y gerentes públicos evaluados</t>
  </si>
  <si>
    <t>Realizar traslado de los bienes muebles</t>
  </si>
  <si>
    <t xml:space="preserve">Mantener la estrategia de rendición de cuentas </t>
  </si>
  <si>
    <t>Línea de Política</t>
  </si>
  <si>
    <t>Implementar herramientas del Plan Anticorrupción</t>
  </si>
  <si>
    <t>Ejecutar estrategia de participación ciudadana en la gestión</t>
  </si>
  <si>
    <t xml:space="preserve">Ejecutar estrategia de servicio al ciudadano. </t>
  </si>
  <si>
    <t>Implementar herramientas del Plan Estratégico de Talento Humano</t>
  </si>
  <si>
    <t>Adelantar acciones para la modernización institucional</t>
  </si>
  <si>
    <t>Mantener el SG-SST</t>
  </si>
  <si>
    <t>Realizar la programación del presupuesto y realizar el seguimiento a su ejecución acorde con la planeación estratégica y obligaciones funcionales del INSOR, la ejecución de PAC, y la ejecución del Plan Anual de Adquisiciones</t>
  </si>
  <si>
    <t xml:space="preserve">TOTAL </t>
  </si>
  <si>
    <t>Recursos  Nación</t>
  </si>
  <si>
    <t>Mantener el Sistema de Gestión de Calidad del INSOR</t>
  </si>
  <si>
    <t>Consolidar la versión final de la norma de competencia</t>
  </si>
  <si>
    <t xml:space="preserve">Implementar mesas de validación de la norma con intérpretes de las regiones y con la comunidad sorda.  </t>
  </si>
  <si>
    <t xml:space="preserve">Realizar la consulta pública de la norma técnica a nivel nacional </t>
  </si>
  <si>
    <t xml:space="preserve">Realizar el registro calificado del programa de formación tecnológica </t>
  </si>
  <si>
    <t xml:space="preserve">Elaborar la estructura curricular del programa tecnológico de formación de intérpretes. </t>
  </si>
  <si>
    <t>1 informe de propuesta de modificación normativa</t>
  </si>
  <si>
    <t>1 informe de diagnóstico e implementación</t>
  </si>
  <si>
    <t>1 informe del mantenimiento preventivo y correctivo</t>
  </si>
  <si>
    <t>1 informe de los equipos y software adquiridos</t>
  </si>
  <si>
    <t xml:space="preserve"> Acercar el INSOR al ciudadano y hacer visible su gestión involucrando elementos de participación activa de sus usuarios-</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</si>
  <si>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</si>
  <si>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Hacer del INSOR una entidad moderna, innovadora, flexible y abierta al entorno, con capacidad de transformarse, adaptarse y responder en forma ágil y oportuna a las demandas y necesidades de la comunidad.</t>
  </si>
  <si>
    <t>Programar, controlar y registrar las operaciones financieras, de acuerdo con los recursos disponibles del INSOR.</t>
  </si>
  <si>
    <t xml:space="preserve">Alcanzar 100 % de las buenas prácticas internacionales, información contable y financiera </t>
  </si>
  <si>
    <t xml:space="preserve">
Elaboración de un documento para la instrumentalización de Políticas Sociales en materia de discapacidad de la población sorda </t>
  </si>
  <si>
    <t>Control Interno</t>
  </si>
  <si>
    <t xml:space="preserve">Formular la ruta de reorganización de la oferta educativa para población sorda en cada una de las secretarias de educación </t>
  </si>
  <si>
    <t xml:space="preserve">Acciones de asistencia a entidades territoriales para el desarrollo de las actividades de asesoría y asistencia técnica para el mejoramiento de la oferta educativa para población sorda. </t>
  </si>
  <si>
    <t>Secretaría General - Atención al Ciudadano</t>
  </si>
  <si>
    <t>Elaborar informe del Sistema de Seguridad de la información</t>
  </si>
  <si>
    <t>Realizar la planeación y gestión tecnológica del INSOR en el desarrollo de las estrategias de comunicación, información y de Gobierno en Línea mediante la conformación de equipos de trabajo</t>
  </si>
  <si>
    <t>Diligenciar los requerimientos establecidos en el SIGEP</t>
  </si>
  <si>
    <t>Actualizar formato de Bienes y rentas en SIGEP</t>
  </si>
  <si>
    <t>Dar alta  HV de contratistas en el SIGEP</t>
  </si>
  <si>
    <t>Ingresar y actualizar  Hojas de vida en el SIGEP</t>
  </si>
  <si>
    <t>Informe de ingreso y actualización hojas de vida en el SIGEP</t>
  </si>
  <si>
    <t>Informe de actualización de formato de bienes y rentas en SIGEP</t>
  </si>
  <si>
    <t>Informe Hojas de Vida Contratistas dadas de alta en SIGEP</t>
  </si>
  <si>
    <t>Informe cumplimiento requerimientos SIGEP</t>
  </si>
  <si>
    <t># Hojas de vida en SIGEP actualizadas / # total planta de personal ocupada (peso 50%)
+
#  formatos Bs y Rentas actualizados / Total Hojas de vida en SIGEP (peso 25%)
+
# de contratistas en SIGEP / Total contratistas (peso 25%)</t>
  </si>
  <si>
    <t>100 % de requerimientos del SIGEP cumplidos</t>
  </si>
  <si>
    <t>COMPONENTE PLAN ESTRATÉGICO</t>
  </si>
  <si>
    <t>COMPONENTE PLAN DE ACCIÓN 2016</t>
  </si>
  <si>
    <t>Recursos Vigencia 2016</t>
  </si>
  <si>
    <t xml:space="preserve">Fuente de financiación - Proyectos de Inversión 2016 </t>
  </si>
  <si>
    <t>OBJETIVO GENERAL: Promover el establecimiento de entornos sociales y educativos pertinentes para el goce efectivo de los derechos de la población sorda de Colombia.</t>
  </si>
  <si>
    <t>1 informe de planeación de la gestión tecnológica</t>
  </si>
  <si>
    <t xml:space="preserve">Realizar el levantamiento y registro de documentos de la oferta y demanda de servicios de la población sorda. </t>
  </si>
  <si>
    <t>% cumplimiento Cronograma levantamiento y registro de documentos de la oferta y demanda de servicios</t>
  </si>
  <si>
    <t>310-1506-1</t>
  </si>
  <si>
    <t>30 (entidades territoriales asistidas para el mejoramiento de la oferta educativa para P.S.)</t>
  </si>
  <si>
    <t xml:space="preserve">Ejecutar estrategia de asesoría virtual para la cualificación de los agentes educativos vinculados a la atención educativa de población sorda. </t>
  </si>
  <si>
    <t xml:space="preserve">30 entidades (territoriales fortalecidas para ofrecer educación pertinente para las personas sordas y asesoradas para la organización de la oferta educativa y acceso a la educación para la Población Sorda)
</t>
  </si>
  <si>
    <t>1 estrategia preparación de estudiantes sordos</t>
  </si>
  <si>
    <t>1 documento oferta y demanda de formación de P. S.</t>
  </si>
  <si>
    <t>1 documento de planes de intervención</t>
  </si>
  <si>
    <t>1 informe de alianzas y acompañamientos</t>
  </si>
  <si>
    <t>porcentaje</t>
  </si>
  <si>
    <t>Documento de lineamientos</t>
  </si>
  <si>
    <t xml:space="preserve">Documento de lineamientos para la evaluación nacional de intérpretes </t>
  </si>
  <si>
    <t>Elaboración de lineamientos estratégicos, técnicos y administrativos para la evaluación nacional de interpretes</t>
  </si>
  <si>
    <t>25 informes de asistencia técnica</t>
  </si>
  <si>
    <t>2 informes de experiencias de intercambio con organismos internacionales</t>
  </si>
  <si>
    <t>1 documento de propuesta Ruta de Atención Intersectorial</t>
  </si>
  <si>
    <t>Aplicativo en funcionamiento</t>
  </si>
  <si>
    <t>Actualización del aplicativo ITS para la administración del SGC (COMPRA Y ACTAS CON LAS ÁREAS PARA CONTENIDOS Y PUESTA EN PRODUCCIÓN)</t>
  </si>
  <si>
    <t>% de avance del programa de auditoria</t>
  </si>
  <si>
    <t>Programa de auditoría</t>
  </si>
  <si>
    <t xml:space="preserve">desarrollar El Programa de Auditoría Integral </t>
  </si>
  <si>
    <t>Asesoría y acompañamiento a las áreas</t>
  </si>
  <si>
    <t>Seguimiento y evaluación</t>
  </si>
  <si>
    <t>Informes de seguimiento y evaluación</t>
  </si>
  <si>
    <t>informe de seguimiento</t>
  </si>
  <si>
    <t>10 Pilotos del modelo integral de educación pertinente para educación sorda</t>
  </si>
  <si>
    <t>Una Propuesta de Ajustes razonables a la evaluación presentada evaluación de la calidad educativa para personas sordas</t>
  </si>
  <si>
    <t xml:space="preserve">Gestionar proyecto piloto bilingüe de atención integral para niñas y niños sordos en  primera infancia </t>
  </si>
  <si>
    <t xml:space="preserve">Implementar la primera fase de proyecto piloto bilingüe de atención integral para niñas y niños sordos en  primera infancia </t>
  </si>
  <si>
    <t>Desarrollar procesos de asesoría y asistencia técnica por demanda  para la atención integral de los niños sordos menores de seis años</t>
  </si>
  <si>
    <t>150 agentes de educativos capacitados</t>
  </si>
  <si>
    <t xml:space="preserve"># agentes capacitados / 150  agentes programados </t>
  </si>
  <si>
    <t>documento</t>
  </si>
  <si>
    <t xml:space="preserve">Elaborar Contenidos digitales de comunicación e información accesibles para la promoción de derechos de las personas sordas. </t>
  </si>
  <si>
    <t>7 rutas para servicios de acompañamiento, asesoría y asistencia técnica</t>
  </si>
  <si>
    <t xml:space="preserve">Gestión para la consecución de las bases de datos de diferentes entidades  u otros sistemas de información que sean de interés para los análisis del Instituto </t>
  </si>
  <si>
    <t>4 alianzas</t>
  </si>
  <si>
    <t xml:space="preserve">Realizar la  caracterización y cálculo de indicadores de línea base de acceso a derechos de la población sorda. </t>
  </si>
  <si>
    <t>Construcción de un documento de la estructura de indicadores para el seguimiento de los derechos de la población sorda.</t>
  </si>
  <si>
    <t>Archivo digital con indicadores</t>
  </si>
  <si>
    <t xml:space="preserve"> Realizar Estudios de carácter descriptivo y/o analítico en goce efectivo de derechos de la población sorda. </t>
  </si>
  <si>
    <t>4 estudios</t>
  </si>
  <si>
    <t>Inventario de requerimientos atendidos</t>
  </si>
  <si>
    <t>Realizar contenidos para divulgar información procesada y analizada (perfiles según tema o entidad territorial; contenido de temas de coyuntura o de interés de la Institución)</t>
  </si>
  <si>
    <t>requerimientos(cumplimiento de cronograma)</t>
  </si>
  <si>
    <t>Primera fase Piloto implementado</t>
  </si>
  <si>
    <t>Propuesta de aportes a la planeación lingüística elaborada</t>
  </si>
  <si>
    <t>Acopiar y socializar vocabulario técnico en LSC</t>
  </si>
  <si>
    <t>Diseñar e Implementar la primera etapa del modelo integral para la calidad, ampliación de la cobertura y mejorar la permanencia de la población sorda en el sistema educativo en 10 ciudades</t>
  </si>
  <si>
    <t xml:space="preserve">Ajustar e Implementar la primera etapa de los planes de intervención institucional donde existe la oferta educativa para población sorda,  </t>
  </si>
  <si>
    <t>1 propuesta de ajustes razonables</t>
  </si>
  <si>
    <t>Propuesta de Ajustes razonables a la evaluación  de la calidad educativa para personas sordas</t>
  </si>
  <si>
    <t>Diseñar  una estrategia para la preparación de estudiantes sordos para la presentación de la Prueba Saber 11</t>
  </si>
  <si>
    <t>Número de contenidos elaborados y divulgados</t>
  </si>
  <si>
    <t># de contenidos elaborados y divulgados / 62 contenidos (documentos)</t>
  </si>
  <si>
    <t xml:space="preserve">Número  (documento elaborado )  </t>
  </si>
  <si>
    <t xml:space="preserve">1 documento de referentes elaborado </t>
  </si>
  <si>
    <t>Documento de referentes elaborado</t>
  </si>
  <si>
    <t>Elaborar documento de referentes para la atención integral de los niños sordos menores de seis años entidades territoriales, en el marco del proyecto Colombia primera en educación.</t>
  </si>
  <si>
    <t xml:space="preserve">1 documento de referentes </t>
  </si>
  <si>
    <t>Elaborar un documento de referentes para la atención integral de los niños sordos menores de seis años.</t>
  </si>
  <si>
    <t xml:space="preserve">Apoyar el fortalecimiento a las organizaciones de padres de hijos sordos  </t>
  </si>
  <si>
    <t xml:space="preserve">Implementar primera fase proyecto piloto bilingüe de atención integral para niñas y niños sordos en  primera infancia </t>
  </si>
  <si>
    <t>Informe técnico  de implementación, evaluación y seguimiento</t>
  </si>
  <si>
    <t xml:space="preserve">porcentaje de avance </t>
  </si>
  <si>
    <t># de prueba de evaluación de intérpretes  (1)</t>
  </si>
  <si>
    <t>Prueba de evaluación de los servicios de interpretación LSC elaborada</t>
  </si>
  <si>
    <t>Elaboración y pilotaje de los componentes de la prueba de evaluación de interpretes</t>
  </si>
  <si>
    <t>1 documento diseño de pruebas de evaluación</t>
  </si>
  <si>
    <t>Diseñar las pruebas de evaluación para el servicio de interpretación LSC - español.</t>
  </si>
  <si>
    <t>Porcentaje de avance</t>
  </si>
  <si>
    <t xml:space="preserve">Norma validada (1) </t>
  </si>
  <si>
    <t>Estructura curricular elaborada</t>
  </si>
  <si>
    <t xml:space="preserve">Norma de competencia socializada con representantes de la academia y de la  organización civil. </t>
  </si>
  <si>
    <t>Sistematizar y analizar los resultados obtenidos en el pilotaje  de las pruebas para la evaluación de los interpretes de LSC - español.</t>
  </si>
  <si>
    <t xml:space="preserve"># numero de asociaciones capacitadas / 15  </t>
  </si>
  <si>
    <t>Documento de lineamientos para la enseñanza de la LSC elaborado y aprobado</t>
  </si>
  <si>
    <t>1 Informe de capacitación</t>
  </si>
  <si>
    <t xml:space="preserve">Diseñar y socializar lineamientos curriculares transferibles para las organizaciones sociales </t>
  </si>
  <si>
    <t>Audiencia Publica</t>
  </si>
  <si>
    <t>informe de audiencia publica</t>
  </si>
  <si>
    <t xml:space="preserve"> Diseño de la estrategia de Participación ciudadana </t>
  </si>
  <si>
    <t>Hacer seguimiento a la Estrategia de participación ciudadana</t>
  </si>
  <si>
    <t>informe</t>
  </si>
  <si>
    <t>Revisar los trámites o servicios existentes con el fin de establecer si se deben Simplificar, eliminar, optimizar o automatizar</t>
  </si>
  <si>
    <t>Definir plan de acción de simplificación y racionalización de los tramites de cada entidad a partir del diagnostico</t>
  </si>
  <si>
    <t>Documento de diagnóstico</t>
  </si>
  <si>
    <t>Mantener actualizada la información institucional obligatoria en el marco de la Ley 1712 de 2014, Decreto 103 de 2015 y Resolución 3564 de 2015.</t>
  </si>
  <si>
    <t>Informe</t>
  </si>
  <si>
    <t>Levantamiento de los activos de la información.</t>
  </si>
  <si>
    <t>Realizar el inventario de información reservada y clasificada.</t>
  </si>
  <si>
    <t>Publicación y normalización de datos abiertos.</t>
  </si>
  <si>
    <t>inventario</t>
  </si>
  <si>
    <t>100 ajustes para la accesibilidad a la información y contenidos de comunicación para personas sordas</t>
  </si>
  <si>
    <t>Plataforma tecnológica fortalecida</t>
  </si>
  <si>
    <t>Diseñar  la estructura curricular del  programa de formación de intérpretes para sordos y sordociegos  en alianza con el SENA.</t>
  </si>
  <si>
    <t>Matriz anti tramite y publicarla en el SUIT</t>
  </si>
  <si>
    <t>310-1506-2 
310-1506-1</t>
  </si>
  <si>
    <t>310-1506-2</t>
  </si>
  <si>
    <t>122-1506-1</t>
  </si>
  <si>
    <t>520-700-1</t>
  </si>
  <si>
    <t xml:space="preserve">520-700-1 </t>
  </si>
  <si>
    <t>520-1506-1
410-1506-1</t>
  </si>
  <si>
    <t>Actualización y mejora continua de los instrumentos de la gestión contractual</t>
  </si>
  <si>
    <t>410-1506-1</t>
  </si>
  <si>
    <t xml:space="preserve">410-1506-1 </t>
  </si>
  <si>
    <t>Oficina Asesora de Planeación y Sistemas / Área de Comunicaciones/demás áreas</t>
  </si>
  <si>
    <t>Oficina Asesora de Planeación y Sistemas / Subdirecciones</t>
  </si>
  <si>
    <t>Garantizar funcionamiento en sede provisional</t>
  </si>
  <si>
    <t>Diagnóstico estrategia GEL</t>
  </si>
  <si>
    <t>Revisar  y actualizar el PETI del INSOR</t>
  </si>
  <si>
    <t xml:space="preserve">Secretaría General </t>
  </si>
  <si>
    <t>Jurídica</t>
  </si>
  <si>
    <t>Secretaría General / Atención al ciudadano</t>
  </si>
  <si>
    <t>Secretaría General / Atención al ciudadano/Planeación/Subdirecciones</t>
  </si>
  <si>
    <t>Dirección General / Oficina Asesora de Planeación y Sistemas/Área de comunicaciones</t>
  </si>
  <si>
    <t>Porcentaje avance actividad</t>
  </si>
  <si>
    <t>Descripción del avance</t>
  </si>
  <si>
    <t xml:space="preserve">Participación en capacitación de Indicadores de Gestión y Evento Argis.
Organización de contenidos para mesas de socialización sobre los puntos del acuerdo de paz.
Se atendieron requerimientos de información del SAC y enviaron respuestas a ciudadanos
</t>
  </si>
  <si>
    <t>Documento elaborado</t>
  </si>
  <si>
    <t>Documento enviado con ajustes al MEN</t>
  </si>
  <si>
    <t>Durante el mes de agosto de 2016  el equipo de intérpretes del INSOR atendió a un estimado de 1147 personas sordas en los 242 eventos y actividades a los que se prestó el servicio, los cuales constituyeron un total aproximado de 850 horas de interpretación. Estas horas de servicios se dividen en 512 horas de servicios externos y 338 de servicios internos. La información más detallada se encuentra en el repositorio.
Durante el mes de septiembre de 2016 se concluye que con el equipo de intérpretes del INSOR se atendieron a un estimado de 1144 personas sordas en los 264 eventos y actividades a los que se prestó el servicio, los cuales constituyeron un total aproximado de 1022 horas de interpretación.</t>
  </si>
  <si>
    <t>Se aprobó la política de riesgos y se remitió a comunicaciones para su publicación y socialización. Se adelantó una capacitación en acompañamiento de la Subdirección de Desarrollo Organizacional del Ministerio de Educación Nacional, para identificación, clasificación de los riesgos.</t>
  </si>
  <si>
    <t>El documento se presentó al Comité de Desarrollo Administrativo y se aprobó el 17 de agosto de 2016, y se encuentra publicado en el portal web</t>
  </si>
  <si>
    <t>Se elaboro y se presentó al Comité de Desarrollo Administrativo y se aprobó el 17 de agosto de 2016, y se encuentra publicado en el portal web</t>
  </si>
  <si>
    <t>Se aprobó el protocolo de atención al ciudadano en el Comité de Gestión de Calidad el 17 de agosto de 2016.</t>
  </si>
  <si>
    <t xml:space="preserve">A finales de julio se reviso la actualización de las hojas de vida y se generó el respectivo reporte. </t>
  </si>
  <si>
    <t>Asistencia de la funcionaria de Talento Humano a la capacitación de SIGEP en el DAFP, con el fin de ingresar los nuevos funcionarios vinculados con el Entidad . Verificando que a agosto se encuentran registrados el 100% de los funcionarios en la plataforma SIGEP.</t>
  </si>
  <si>
    <t xml:space="preserve">El total de los funcionarios evaluados para entre el 01 de febrero de 2015 al 31 de enero de 2016 cuentan con las respectiva evaluación. </t>
  </si>
  <si>
    <t>se desarrollo en el segundo trimestre</t>
  </si>
  <si>
    <t>Se hizo reunión con planeación para verificar el plan de mejora de acuerdo a las matrices enviadas por cada área.</t>
  </si>
  <si>
    <t>Se elaboró el documento de racionalización de servicios del INSOR, con las mejoras a implementar por cada área.</t>
  </si>
  <si>
    <t>No se realizo avance durante el trimestre.</t>
  </si>
  <si>
    <t>avance de obra es de un 44% según interventor de la obra</t>
  </si>
  <si>
    <t>El área Tesorería por demanda realiza seguimiento a la ejecución del PAC previo tramite de cuentas.</t>
  </si>
  <si>
    <t xml:space="preserve">Se realizaron los Informes de Seguimiento  y Evaluación de conformidad con el programa anual de Auditorías vigencia 2016 modificado, de acuerdo a los tiempos establecidos en el programa. Los informes desarrollados se encuentran publicados en la página web de la entidad, oficios y archivos que reposan en la Oficina de Control Interno. </t>
  </si>
  <si>
    <t>Se realizaron las Auditorias de  conformidad con el programa anual de Auditorías vigencia 2016 modificado  en los tiempos establecido para la actividad.   Las evidencias corresponden a los informes finales de las Auditorias   presentados a cada área Auditada; y  se encuentran  publicados en la página web del Instituto,  en el archivo de la Oficina de la Asesora de Control Interno y en las respectivas áreas.</t>
  </si>
  <si>
    <t>Objetivo Línea Programática</t>
  </si>
  <si>
    <t>Una estrategia integral para el mejoramiento de la cobertura y  calidad de la educación de la Población Sorda implementada</t>
  </si>
  <si>
    <t>1 estrategia de asesoría virtual</t>
  </si>
  <si>
    <t xml:space="preserve"> registro de logros alcanzados en el mejoramiento de la atención educativa de la Población sorda</t>
  </si>
  <si>
    <t># de pilotos implementados / 10 pilotos programados</t>
  </si>
  <si>
    <t>Realizar ajustes razonables en la evaluación de la población sorda</t>
  </si>
  <si>
    <t xml:space="preserve">Elaborar planes de intervención territorial donde existe oferta educativa para población sorda. </t>
  </si>
  <si>
    <t>Realizar los diseños didácticos y guiones para la producción de materiales educativos digitales.</t>
  </si>
  <si>
    <t>Producir contenidos educativos digitales requeridos para las dos unidades didácticas de matemáticas y lenguaje</t>
  </si>
  <si>
    <t xml:space="preserve">Elaborar documentos sobre lineamientos  administrativos y estratégicos del proceso de la evaluación nacional de intérpretes LSC-español </t>
  </si>
  <si>
    <t xml:space="preserve">Consolidar y validar la norma de competencia con las funciones identificadas. En alianza con el SENA y representantes de la academia y de la  organización civil. </t>
  </si>
  <si>
    <t xml:space="preserve">Estructura Curricular de un programa formación tecnológica para intérpretes de sordos y sodociegos. </t>
  </si>
  <si>
    <t>Elaboración del documento de lineamientos para la enseñanza de la LSC elaborado y aprobado</t>
  </si>
  <si>
    <t>1 documento de  lineamientos para la enseñanza de la LSC elaborado y aprobado</t>
  </si>
  <si>
    <t>producción y publicación de lineamiento curricular</t>
  </si>
  <si>
    <t>Reportes de seguimiento periódicos de las acciones institucionales implementadas para garantizar y promover el acceso, la permanencia y calidad de la educación para la población sorda</t>
  </si>
  <si>
    <t>Se hizo revisión de indicadores previos según temas y derechos.  Cada Profesional revisó y seleccionó sus respectivos indicadores.
Se tiene batería consolidada: 75 indicadores de 6 temas; aprobada por subdirector
se tienen indicadores preliminares a nivel nacional.  Se determinó el cálculo de cada indicador desagregado a nivel departamental</t>
  </si>
  <si>
    <t>Consolidación del sistema de indicadores de la línea base  a partir de la identificación, ubicación y administración de datos y fuentes de información.</t>
  </si>
  <si>
    <r>
      <rPr>
        <b/>
        <sz val="10"/>
        <rFont val="Calibri"/>
        <family val="2"/>
        <scheme val="minor"/>
      </rPr>
      <t xml:space="preserve">Estudio 1: </t>
    </r>
    <r>
      <rPr>
        <sz val="10"/>
        <rFont val="Calibri"/>
        <family val="2"/>
        <scheme val="minor"/>
      </rPr>
      <t xml:space="preserve">Socialización de la propuesta, diligenciamiento del formato aprobado y ajuste según aportes, Búsqueda y revisión documental,
</t>
    </r>
    <r>
      <rPr>
        <b/>
        <sz val="10"/>
        <rFont val="Calibri"/>
        <family val="2"/>
        <scheme val="minor"/>
      </rPr>
      <t>Estudio 2:</t>
    </r>
    <r>
      <rPr>
        <sz val="10"/>
        <rFont val="Calibri"/>
        <family val="2"/>
        <scheme val="minor"/>
      </rPr>
      <t xml:space="preserve"> Se elaboró en conjunto con web master del INSOR la construcción de encuesta digital y se colocó en drive para las IES. Se elaboró tabla de datos de IES activas con revisión y estandarización de correos electrónicos y se compartió correspondencia digital a cerca de 350 IES con el apoyo de asistente de dirección, coordinación y subdirección. Se elaboró y envió comunicado de corrección de enlace a encuesta.  Se actualizaron correos electrónicos por vía telefónica en cerca de 50 IES cuyos correos iniciales no recibieron el comunicado de derecho de petición, y se realizó nuevo envío. Se respondieron 60 correos electrónicos y 30 llamadas telefónicas de IES para realizar aclaraciones acerca del enlace correcto de la encuesta. Se realizó seguimiento de respuestas de las IES obteniéndose la encuesta diligenciada de 89 IES a 30 de septiembre.
</t>
    </r>
    <r>
      <rPr>
        <b/>
        <sz val="10"/>
        <rFont val="Calibri"/>
        <family val="2"/>
        <scheme val="minor"/>
      </rPr>
      <t xml:space="preserve">Estudio 3: </t>
    </r>
    <r>
      <rPr>
        <sz val="10"/>
        <rFont val="Calibri"/>
        <family val="2"/>
        <scheme val="minor"/>
      </rPr>
      <t xml:space="preserve">Se diseño encuesta para personas sordas; se adelantaron reuniones para consecución de información, e tienen avances en la marco conceptual, descripción de datos y análisis normativo.  Se acuerda avanzar en la construcción de artículo de investigación.
</t>
    </r>
    <r>
      <rPr>
        <b/>
        <sz val="10"/>
        <rFont val="Calibri"/>
        <family val="2"/>
        <scheme val="minor"/>
      </rPr>
      <t xml:space="preserve">Estudio 4: </t>
    </r>
    <r>
      <rPr>
        <sz val="10"/>
        <rFont val="Calibri"/>
        <family val="2"/>
        <scheme val="minor"/>
      </rPr>
      <t>Socialización de la propuesta, diligenciamiento del formato aprobado y ajuste según aportes, Filtros de base de datos: RLCPD y Minas Antipersonales, Contrastación de datos estadísticos obtenidos con datos teóricos y de referencia</t>
    </r>
  </si>
  <si>
    <t xml:space="preserve">Elaboración de estudio 1 según metodología y enfoque  determinado en relación con el tema 1: Estado del arte del Observatorio Social.
Elaboración de estudio 2 según metodología y enfoque  determinado en relación con el tema 1: Estado del arte del Observatorio Social.
Elaboración de estudio 3 según metodología y enfoque  determinado en relación con el tema 3: Empleo de personas sordas.
Elaboración de estudio 4 según metodología y enfoque  determinado en relación con el tema 4: Perdida auditiva por hechos violentos
</t>
  </si>
  <si>
    <t>Comunicar, divulgar y publicar información del observatorio</t>
  </si>
  <si>
    <t>Realizar reportes y publicaciones georreferenciadas con información de la PSC (Producción cartográfica)</t>
  </si>
  <si>
    <t xml:space="preserve"> Reportes de   consultas estadísticas (tablas de salida) según temas de interés del observatorio y solicitudes de usuarios internos o externos</t>
  </si>
  <si>
    <t>Se realizaron infografías de: Cali Valle; Atlantico_Barranquilla; Pob sorda Col.
Contenidos diseñados y diagramados en Piktochart.
Infografías elaboradas y entregadas.
Inventario actualizado</t>
  </si>
  <si>
    <t>Participar en espacios internos y externos, realizar acompañamiento a otros grupos y atender requerimientos internos y externos para el funcionamiento institucional  y otros relacionados con las funciones del grupo Observatorio Social</t>
  </si>
  <si>
    <t>2 bases normativas de política en materia de discapacidad (población sorda) presentadas y promovidas.</t>
  </si>
  <si>
    <t>Realizar estudios de la legislación en el ámbito de las competencias institucionales para definir y aplicar el goce efectivo de los derechos de las personas sordas en los procesos de inclusión social.</t>
  </si>
  <si>
    <t>Documento base reglamentación ley 982 terminado</t>
  </si>
  <si>
    <t xml:space="preserve">   Diagnosticar e implementar una estrategia para fortalecer la plataforma tecnológica del INSOR en atención con la capacidad de gestión del INSOR en la promoción de derechos de las personas sordas. </t>
  </si>
  <si>
    <t>Fortalecer servicios de closed caption y post-producción audiovisual.</t>
  </si>
  <si>
    <t>Se realiza mantenimiento preventivo y correctivo a la plataforma tecnológica del insor, atendiendo las diferentes solicitudes recibidas en el sistema.</t>
  </si>
  <si>
    <t>Atender el 100% de las interacciones  sordos - oyentes programadas para el desarrollo de la gestión del Insor</t>
  </si>
  <si>
    <t>Disponer de información actualizada y consistente en los instrumentos de planeación tales como el Plan Estratégico Institucional, el componente Institucional del Plan Estratégico Sectorial y el Plan de Acción.</t>
  </si>
  <si>
    <t>Se elaboro, valido y publico la batería de indicadores de la institución.</t>
  </si>
  <si>
    <t>El plan anticorrupción se encuentra elaborado y publicado.</t>
  </si>
  <si>
    <t xml:space="preserve">Informe consolidado de: Matriz estrategia anti tramites, Rendición de cuentas, Servicio al ciudadano, acciones para la transparencia e iniciativas adicionales </t>
  </si>
  <si>
    <t>Elaboración estrategia de rendición de cuentas vigencia 2016</t>
  </si>
  <si>
    <t>Se elaboro un documento guía de organización del evento que contiene directrices en materia de logística y contenido del evento.</t>
  </si>
  <si>
    <t>% cumplimiento canales de comunicación definidos (peso 70 % )
+
Elaboración informe de gestión estrategia de Servicio al Ciudadano (peso 30%)</t>
  </si>
  <si>
    <t>Diseñar de procedimiento y protocolo de atención al ciudadano.</t>
  </si>
  <si>
    <t>Se construyó el plan de acción de la estrategia anti tramites la cual fue publicada en pagina web y registrada en el aplicativo SUIT</t>
  </si>
  <si>
    <t>Porcentaje de ejecución del Plan Estratégico de Talento Humano</t>
  </si>
  <si>
    <t>Informe socialización Plan Estratégico</t>
  </si>
  <si>
    <t>Se aprobó en el segundo trimestre</t>
  </si>
  <si>
    <t>Elaborar el Plan de Vacantes</t>
  </si>
  <si>
    <t>Ejecutar y hacer seguimiento al Plan de Bienestar e incentivos</t>
  </si>
  <si>
    <t>Se realizó depuración del registro de BIENES Y RENTAS, de los funcionarios para el mes de octubre de precederá a circularizar .</t>
  </si>
  <si>
    <t>Se surtió la primera fase de evaluación del desempeño correspondiente del 1 de febrero al 31 de julio de 2016.</t>
  </si>
  <si>
    <t xml:space="preserve">Se recordó personalmente a los evaluadores la necesidad de suscribir los nuevos acuerdos por el cambio de Secretario General quien se posesionó el 12 de septiembre de 2016, para el mes de octubre se culminará esta fase. </t>
  </si>
  <si>
    <t>Se entrega Plan de trabajo para  revisión  y proceso en SGC  a Planeacion.</t>
  </si>
  <si>
    <t>Se realizan avances en la construcción del manual del SG SST</t>
  </si>
  <si>
    <t>Plan de Trabajo
Resolución de adopción de equipos de trabajo</t>
  </si>
  <si>
    <t>Se asistió a los Comités programados en el Plan Anual de Auditoría de la vigencia 2016 y se han realizado las campañas de autocontrol y capacitación de riesgos que  gestionó  la Oficina de control Interno a través del DAFP. Evidenciándose las actividades en las actas respectivas, presentación de Pawer Point,  Guía de Riesgos y el Taller realizado con los funcionarios del INSOR. Igualmente, se transmitió las campañas a través del Área de Comunicaciones del Instituto.</t>
  </si>
  <si>
    <t>Informe de asesoría</t>
  </si>
  <si>
    <t>Fue elaborado el documento política cero papel</t>
  </si>
  <si>
    <t>Política de Cero Papel</t>
  </si>
  <si>
    <t>e realiza análisis de consumo de papel  de los meses Junio a Septiembre.</t>
  </si>
  <si>
    <t>Implementar la Política de Cero Papel</t>
  </si>
  <si>
    <t>Ejecutar cronograma gestión de tecnología y de seguridad de la información (requerimientos Estrategia de Gobierno en línea)</t>
  </si>
  <si>
    <t>Se elaboro el documento se encuentra para la revisión y aprobación</t>
  </si>
  <si>
    <t>Se consolidan los Documentos Referentes a la Seguridad y Privacidad de la Información para el Insor. Se remiten a la Jefatura para su aprobación en comité y cumplimiento de cronograma trazado con Mintic y Minedu</t>
  </si>
  <si>
    <t>Informe del Sistema de Seguridad de la información</t>
  </si>
  <si>
    <t>se realizo documento y acciones para la implementación de servicios de interoperabilidad</t>
  </si>
  <si>
    <t>se realiza el proceso de ficha técnica estudio de mercado estudios previo y proceso en el secop para la compra de una UPS, exención de garantías, renovación de licencias</t>
  </si>
  <si>
    <t>Se contrataron la nueva plataforma tecnológica según cronograma para la vigencia</t>
  </si>
  <si>
    <t>Hasta no tener finalizada la obra no se iniciara la adecuación de las instalaciones.</t>
  </si>
  <si>
    <t xml:space="preserve">Ejecutar PAC </t>
  </si>
  <si>
    <t>Se realizo actualización de actividades y distribución del prepuesto por cadena de valor. Se realizo seguimiento presupuestal y de productos los meses julio, agosto y septiembre.</t>
  </si>
  <si>
    <t>90% de ejecución del PAA teniendo encuentra las variables de planeación, desembolsos y ejecución total.</t>
  </si>
  <si>
    <t>Acumulado IV trimestre metas</t>
  </si>
  <si>
    <t>Seguimiento IV trimestre</t>
  </si>
  <si>
    <t>PLAN DE ACCIÓN 2016 Versión 3.1</t>
  </si>
  <si>
    <t># agentes cualificados / 1200 agentes</t>
  </si>
  <si>
    <t>Se asesoraron 30 secretarías de educación para la organización de la oferta y cualificación de la atención educativa de la población sorda:
• Amazonas, Arauca, Barranquilla, Bolívar, Bogotá, Boyacá, Meta, Cartago, Chocó, Cundinamarca, Dosquebradas, Duitama, Facatativá, Florencia, Funza, Girardot, Guainía, Huila, Montería, Pasto, Piedecuesta, Popayán, Quibdó, Riohacha, Sibaté, Tunja, Valle del Cauca, Zipaquirá, Malambo y Guaviare.</t>
  </si>
  <si>
    <t>Se elaboró la propuesta de estrategia de asesoría y asistencia técnica para la atención diferencial y priorizada a las entidades territoriales que tienen oferta educativa para sordos- 2016</t>
  </si>
  <si>
    <t>Se diseño e implemento propuesta de asesoría virtual frente al proceso de enseñanza de español como segunda lengua en educación superior</t>
  </si>
  <si>
    <t>Se elaboró consolidado de registro de logros y video de difusión sobre los logros obtenidos en 2016 en los procesos de asesoría y asistencia técnica desarrollados</t>
  </si>
  <si>
    <t>1500 agentes cualificados</t>
  </si>
  <si>
    <t>Se elaboraron 12 planes de mejoramiento institucional dirigidos a las instituciones educativas que atienden población sorda en las 10 ciudades focalizadas. Adicionalmente se implementó la primera fase de dichos planes en las IE:</t>
  </si>
  <si>
    <t>Se realizó el análisis de la aplicación de las pruebas Saber 3°, 5° y 9° en población sorda de lo cual se derivó una propuesta de ajustes razonables dirigida el Ministerio de Educación Nacional para su gestión en 2017</t>
  </si>
  <si>
    <t>Se elaboró un documento  del perfil educativo de población sorda colombiana</t>
  </si>
  <si>
    <t>Se realizó la realización de 60 contenidos educativos para el desarrollo de competencias en el área de lenguaje para población sorda.</t>
  </si>
  <si>
    <t>Se estructuró el diseño de un portal web para la difusión de contenidos educativos accesibles para la cualificación de agentes educativos.</t>
  </si>
  <si>
    <t>Se elaboro  y validó a nivel nacional el documento de lineamientos para la atención educativa en los niveles técnico y tecnológico.</t>
  </si>
  <si>
    <t>Se desarrolló la propuesta de asesoría inicial sobre condiciones para la inclusión de población sorda en procesos de educación superior del cual se beneficiaron 366 agentes educativos de 40 IES del país y  se asesoraron un promedio de 40 Instituciones de Educación Superior sobre generalidades de la sordera, situación sociolingüística de las personas sordas y lineamientos para la inclusión educativa de población sorda en los programas de formación de educación técnicos profesionales y tecnológicos en el marco del convenio con el Ministerio de Educación Nacional sobre este tema</t>
  </si>
  <si>
    <t xml:space="preserve">Se culminó el documento de referentes para la atención educativa a población sorda en primera infancia.
</t>
  </si>
  <si>
    <t xml:space="preserve">• Se desarrollaron procesos de asesoría y asistencia técnica programados y cualificación de agentes educativos en el marco del proyecto Colombia Primera en Educación para personas sordas en las diez ciudades focalizadas  y se adelantaron acciones de asesoría y asistencia técnica por demanda en las ciudades de Leticia – Amazonas; Villeta- Cundinamarca; y entidades como FANA, Secretaría Distrital de Integración Social y la Comisión Intersectorial para la primera infancia CIPI.
</t>
  </si>
  <si>
    <t>Propuestas e informes asesorías</t>
  </si>
  <si>
    <t>Se desarrolló un proceso de cualificación y acompañamiento de aproximadamente 30 padres de familia vinculados a organizaciones de padres de familia de hijos sordos tales como la Red latinoamericana de padres, ECO de padres y Voces y Manos.</t>
  </si>
  <si>
    <t>Se  construyó el documento final del proyecto bilingüe de atención integral a niños sordos en primera infancia y educación inicial</t>
  </si>
  <si>
    <t>Se diseño portal web para la difusión y recolección de vocabulario académico</t>
  </si>
  <si>
    <t>Se elaboró documento de lineamientos para la evaluación de competencias de interpretes de LSC / Español</t>
  </si>
  <si>
    <t>Se realizó el pilotaje de los cuatro componentes de la Prueba Nacional de evaluación de interpretes de LSC - Español</t>
  </si>
  <si>
    <t>Se logró el diseño, construcción de una prueba nacional  de evaluación de competencias básicas para intérpretes de LSC – español</t>
  </si>
  <si>
    <t>Se realizó el levantamiento de los activos de información los cuales se sugirió la tipología de reservados, calificados o abiertos.</t>
  </si>
  <si>
    <t>Se realizo traslado a la sede provisional mientras se entrega la nueva sede.</t>
  </si>
  <si>
    <t>Se consolida en la Bitácora los requerimientos y Evidencias de las publicaciones realizadas en el Portal institucional mes de octubre, noviembre y Diciembre  en el marco de la Ley 1712 de 2014, Decreto 103 de 2015 y Resolución 3564 de 2015.</t>
  </si>
  <si>
    <t xml:space="preserve">Se completó la realización (pre-producción, producción y pos-producción) de 94 contenidos digitales priorizados en los sectores de Justicia, Salud, Servicio al Ciudadano, Construcción de Paz, y Sector Defensa.  </t>
  </si>
  <si>
    <t>Se ejecutaron dos estrategias de accesibilidad de contenidos para TV: 1) Asesoría e implementación del estándar de subtitulado oculto (Closed Caption) en trabajo conjunto con el canal privado regional CITY TV; y 2) Estructuración del proyecto de Televisión Accesible para Personas Sordas -TAPS, de acuerdo con los lineamientos de la Resolución 0350 de 2016 (ANTV), con el apoyo del canal público de televisión regional Canal Capital.</t>
  </si>
  <si>
    <t>Documentar espacios de la Estrategia de Rendición de cuentas en el capitulo de Información.</t>
  </si>
  <si>
    <t>Se implementó la campaña pedagógica de paz a través de la producción y divulgación de treinta (30) piezas audiovisuales y realización del taller de pedagogía de paz con cuarenta (40) líderes sordos, tareas realizadas en cooperación con la Oficina del Alto Consejero para la Paz, y el Programa de las Naciones Unidas para el Desarrollo.</t>
  </si>
  <si>
    <t>Se consolidaron siete (7) documentos referidos a rutas de acceso a servicios para personas sordas en las siguientes temáticas: 1) Guía básica para operadores de justicia; 2) Ruta de acceso a la educación básica y media; 3) Ruta de atención a la persona ensordecida bajo circunstancias del conflicto armado; 4) Ruta de acceso a la información pública bajo la Ley 1712 de 2014; 5) Ruta de acceso al Registro de Localización y Caracterización de Personas con Discapacidad; 6) Ruta de acceso a los servicios TIC para personas sordas; 7) Ruta de acceso al servicio de interpretación en la educación superior.</t>
  </si>
  <si>
    <t>Se ejecutaron 25 actividades de asistencia técnica a entidades públicas y privadas, con énfasis en entidades públicas del orden nacional de los sectores Hacienda, rama judicial, sector Defensa, sector Industria-Comercio-Turismo; entidades territoriales como Barranquilla, Medellín, Cali, Villavicencio, Cúcuta, Montería, San Andrés; y empresas privadas de los sectores de infraestructura y alimentos.</t>
  </si>
  <si>
    <t xml:space="preserve">De acuerdo con lo lineamientos en materia de atención intersectorial a las personas con discapacidad, impartidos por el Ministerio de Salud y Protección Social y el Departamento de Planeación Nacional, se sustrajo el componente de personas sordas y se sintetizó su ruta con los principales actores y oportunidades para el INSOR. </t>
  </si>
  <si>
    <t xml:space="preserve">Se desarrollaron dos actividades de intercambio de experiencias: 1) La participación de la fundación Perkins de los Estados Unidos de América para asesorar en Colombia los principales avances en la inclusión de personas sordo-ciegas; y 2) El intercambio de conocimiento en el marco del Encuentro Nacional de Estudiantes Universitarios Sordos en Pasto (Nariño). </t>
  </si>
  <si>
    <t xml:space="preserve">Se realizaron encuentros con funcionarios de las entidades que producen información: DANE, MSPS, MEN Y DNP para conocer aspectos metodológicos y conceptuales de CENSO 2017, RLCPD, SIMAT, SISBEN.
e va a realizar un solo documento que evidencie el intercambio de información y el manejo de los datos e indicadores.  A la fecha se tiene la estructura del documento; a recopilación de antecedentes y marco conceptual.
'Se identificaron y calcularon indicadores de Línea Base para 80 variables priorizadas.
</t>
  </si>
  <si>
    <t xml:space="preserve">se realiza el seguimiento a los proyectos de conectividad, licencias para certificación de interpretes, arrendamiento de equipos.
se adelanta en las tareas de recolección de información y de analizas de la mismas se da inicio a la construcción del documento.
Se consolida en la Bitácora los requerimientos y Evidencias de las publicaciones realizadas en el Portal institucional mes de noviembre y diciembre en el marco de la Ley 1712 de 2014 y Decreto 103 de 2015 y Resolución  3564 de 2015
</t>
  </si>
  <si>
    <t>El INSOR ofreció canales de comunicación y mecanismos de interacción y participación ciudadana que le permitieron a las entidades y ciudadanos del común establecer un contacto estrecho y directo con la entidad para conocer información relativa a su actividad misional</t>
  </si>
  <si>
    <t>Se actualizó, se socializó y se hizo el seguimiento al plan estratégico de Talento Humano,
para lo cual se tomó como fundamento la metodología del Departamento Administrativo de
la Función Pública-DAFP y el entorno institucional en los componentes de:
* Capacitación
* Bienestar, estímulos e incentivos
* Sistema de seguridad y salud en el trabajo</t>
  </si>
  <si>
    <t>Con base en el diagnóstico de necesidades de capacitación para vigencia 2016, se elaboró el plan de Capacitación. Se aprobó en el segundo trimestre</t>
  </si>
  <si>
    <t>Se dio cumplimiento al plan de capacitación para la vigencia 2016, a través de alianzas con el MEN, SENA, DAFP, Evaluación del Desempeño (MEN) y Deberes, derechos y servicios de la ARL COLMENA. El cierre del Plan de Capacitación de la Entidad se cumplió en un alto porcentaje, las actividades que no lograron ser ejecutadas obedeció a temas presupuestales, las demás se desarrollaron a través de las alianzas logradas entre entidades. Su avance fue en un 90%.</t>
  </si>
  <si>
    <t>Se dio cumplimiento al plan de bienestar 2016, se otorgaron incentivos a los mejores funcionarios de la Entidad para los niveles de libre nombramiento, profesional, Técnico y Asistencial según Resolución No. 617 de 01 de diciembre de 2016. se adelantó el proceso de mínima cuantía __ de 2016, cuyo objeto consistió en: “apoyar las actividades del programa de bienestar organizacional, estímulos e incentivos para el INSOR”. Su avance fue en un 96%.</t>
  </si>
  <si>
    <t>Elaborar y publicar el Plan Anual de Vacantes</t>
  </si>
  <si>
    <t>Seguimiento al Plan Anual de Vacantes</t>
  </si>
  <si>
    <t xml:space="preserve">Al cierre del año 2016 se cuenta con la planta de funcionarios actualizada y se logró la provisión de los cargos de la planta provisional que se encontraban vacantes en la Entidad. Los cargos de libre nombramiento y remoción se surtieron de acuerdo a las directrices del Departamento Administrativo de la Función Pública y Presidencia de la Republica, y los mismos fueron publicados oportunamente en los canales de comunicación abierta del INSOR, en cumplimiento de la norma y como una medida para fortalecer confianza de los ciudadanos con el Estado.
</t>
  </si>
  <si>
    <t xml:space="preserve">Se realizó la depuración, organización e inventario de los archivos de gestión de las Subdirecciones de Gestión Educativa. </t>
  </si>
  <si>
    <t xml:space="preserve">El presupuesto final asignado al Instituto Nacional para Sordos-INSOR correspondiente a la vigencia 2016 fue de $ 9.050.981.165.00, sobre el cual se logró ejecutar a nivel de compromiso el 98 % del total asignado, es decir $8.874.081.063.
</t>
  </si>
  <si>
    <t>El grupo de contratación, elaboró el Plan Anual de Adquisiciones, basado en la información entregada por las diferentes subdirecciones de acuerdo con las necesidades, publicando en el Secop y en la página institucional, para conocimiento de la ciudadanía, llegando a una ejecución del 97%, en relación con lo planeado.</t>
  </si>
  <si>
    <t>Documento diagnostico elaborado.</t>
  </si>
  <si>
    <t xml:space="preserve">Durante el último trimestre de 2016 se celebraron 38 contratos. De ellos, 4 contratos fueron de compraventa adelantados a través de la modalidad de selección abreviada Subasta Inversa, por un valor $360.349.471. Un contrato de consultoría por la suma de $48.000.000. 5 Procesos de mínima cuantía por valor de $38.988.480, distribuidos en 2 contratos de prestación de servicios, 1 de suministro y 3 de compraventa. 28 contratos de prestación de servicios, de apoyo a la gestión y profesionales a través de la modalidad de contratación directa, por un valor de $308.998.195.
Así mismo se adelantaron 13 órdenes de compra a través de la plataforma de la Tienda Virtual del Estado Colombiano, por un valor de $40.426.643.
Durante el mes se realizaron 9 modificaciones al plan de adquisiciones a través de la plataforma del SECOP 2 y se proyectaron 20 liquidaciones que fueron notificados a los contratistas correspondientes
</t>
  </si>
  <si>
    <t xml:space="preserve">•En el marco de los procesos de asesoría y asistencia técnica se adelantaron procesos de cualificación de agentes educativos a partir de talleres teorico-practicos, eventos regionales y nacionales que contaron con la participación de 1500 agentes educativos entre docentes, miembros de la comunidad sora, directivos, representantes de secretarías de educación, gobernaciones y alcaldías, profesionales interesados y padres de familia, responsables de la atención educativa de la población sorda en educación básica, media y superior
</t>
  </si>
  <si>
    <t>Se formularon 10 rutas de trabajo dirigidas a las secretarías de educación para el mejoramiento de la organización de la oferta educativa y la calidad de atención a la población sorda de cada una de las ciudades focalizadas</t>
  </si>
  <si>
    <t>Se desarrollo un conjunto de talleres teórico - prácticas de cualificación de agentes educativos sobre condiciones para la educación inclusiva de la población sorda en las instituciones educativas focalizadas en las 10 ciudades que hacen parte del proyecto Colombia Primera en educación para población sorda.</t>
  </si>
  <si>
    <t>Se realizo el proceso traducción y producción  de los ítems requeridos para el ajuste razonable de la prueba Saber  11 - 2016 para población sorda y la asistencia técnica para la presentación de dicha prueba</t>
  </si>
  <si>
    <t xml:space="preserve">Se diseño una estrategia de contenidos educativos accesibles vía web para el fortalecimiento de competencias en matemáticas dirigida a estudiantes sordos </t>
  </si>
  <si>
    <t>Se elaboró análisis de 11 planes de desarrollo territorial y se elaboro propuesta de organización de la canasta educativa para la atención pertinente de la población sorda colombiana.</t>
  </si>
  <si>
    <t>Se estructuró el diseño de dos unidades didácticas de matemáticas y lenguaje para población sorda</t>
  </si>
  <si>
    <t>Se cualificaron 150 agentes educativos pertenecientes a Instituciones  y organizaciones responsables de la atención educativa de la población sorda a nivel nacional.</t>
  </si>
  <si>
    <t>Se realizó alianza con la Secretaría Distrital de Integración social y  formalizó convenio de cooperación con la Secretaría de Educación de Bogotá para el desarrollo de una experiencia piloto de atención pertinente a población sorda en educación inicial</t>
  </si>
  <si>
    <t>Se elaboro e implemento  la primera fase del proyecto piloto  de atención pertinente a población sorda en educación inicial en asoció con SDIS y SED  Bogotá</t>
  </si>
  <si>
    <t>Se consolidó  la versión final de la norma técnica de competencias del servicio de interpretación de LSC  / Español
y guía interpretación en alianza con el SENA</t>
  </si>
  <si>
    <t>Se realizaron cuatro mesas de validación de la norma técnica técnica de competencias del servicio de interpretación de LSC  / Español y guía interpretación en alianza con el SENA, con participación de las organizaciones de interpretes y comunidad sorda</t>
  </si>
  <si>
    <t xml:space="preserve">El insor desarrollo el ejercicio inicial de accesibilidad de la norma técnica en LSC para su retroalimentación y validación. El SENA programa la respectiva consulta pública de la norma </t>
  </si>
  <si>
    <t>Se formalizó la estrategia de mesas técnicas con representación nacional de intérpretes y comunidad sorda para la elaboración de la malla curricular de formación de intérpretes; proceso en el cual el INSOR es responsable de realizar el acompañamiento y la asistencia técnica del mismo. Producto de esta acción se desarrolló una propuesta inicial de estructura macro de los componentes de formación, la cual será la base de discusión para la operación de las mesas que continuará en  2017.</t>
  </si>
  <si>
    <t>Se elaboró documento de orientaciones para la enseñanza de la LSC como segunda lengua.</t>
  </si>
  <si>
    <t>Se capacitaron  19 asociaciones de sordos de 15 entidades territoriales del país:
ASATLAN y ASBAR (Barranquilla)
 ASORBOL (Cartagena)
 ASONORTE (Cúcuta)
 ASANSO (Medellín)
 ASORSAN (Bucaramanga)
 SORDEBOG y ASORSUB (Bogotá)
 ASORMETA (Villavicencio)
 ASORHUIL (Neiva)
 ASORTOL (Ibagué)
 ASORVAL y ASORCALI(Cali)
ASORNAR y JUVENSOR (Pasto).
 ASORCA (Florencia)
 ASORQUIN (Armenia)
 ASORCAL (Manizales)
 ASORCHO (Quibdó)</t>
  </si>
  <si>
    <t>Elaborado documento de proyecto  de planeación lingüística para la recolección de corpus de carácter académico en LSC</t>
  </si>
  <si>
    <t xml:space="preserve">Se diseño la estrategia y criterios de recolección de vocabulario técnico realizándose la recolección inicial de corpus en las 10 ciudades focalizadas </t>
  </si>
  <si>
    <t>Se implementó la estrategia de comunicaciones y difusión de derechos de las personas sordas a través de los componentes: 1) gestión de prensa y participación en medios; 2) gestión de redes sociales y canales virtuales del Insoria; 3) campañas de promoción de derechos de personas sordas como "In-señas", "Súper-Sordo"; y 4) apoyo comunicativo a los ejercicios de gobierno abierto del INSOR (Rendición de Cuentas, Transparencia y Participación Ciudadana).</t>
  </si>
  <si>
    <t>Se adelantaron dos acciones de socialización del entorno de derechos: 1) En el marco del Taller de Pedagogía de Paz, con la participación de 40 líderes de diferentes departamentos, se socializó el proyecto entorno de derechos para personas sordas del INSOR; y 2) En cooperación con el Ministerio de Justicia y del Derecho, se realizaron cuatro jornadas de sensibilización sobre el entorno de derechos de personas sordas en el marco de los encuentros sobre capacidad jurídica de personas con discapacidad realizados en las ciudades de Bucaramanga y Bogotá.</t>
  </si>
  <si>
    <t>A través de la coordinación de actividades de apropiación, se logró establecer el protocolo de administración y gestión de información para el Observatorio Social del INSOR. Estos fueron: 1) Sistema Integrado de Matrícula -SIMAT (Ministerio de Educación Nacional); 2) Sistema de Identificación de Beneficiarios de Subsidios Sociales - SISBEN (Departamento Nacional de Planeación); 3) Proyecciones del Censo Poblacional (Departamento Nacional de Estadísticas -DANE); 4) Sistema de Información de Prestaciones de Salud -RIPS (Ministerio de Salud y Protección Social).</t>
  </si>
  <si>
    <t>Se tiene como evidencia de los reportes y contenidos elaborados: un Listado de 33 mapas; un  Inventario con 101 requerimientos de información atendidos;  Listado de 19 infografías elaboradas relacionadas con perfiles territoriales y temáticas: primera infancia, sordo ceguera, empleo y caracterización general.</t>
  </si>
  <si>
    <t>Se atendieron requerimientos en Primera Infancia, Perfil Arauca, Medellín,  Se consultaron fuentes de información disponibles: SIMAT, CENSO 2005, DATOS DE POBLACIÓN PROYECTADA, RIPS Y RLCPD, Consultas atendidas y hablas de salida realizada según requerimientos atendidos.</t>
  </si>
  <si>
    <t>se realizo la implementación del sistema de closed caption para la entidad con todos los componentes de hardware y software requeridos.</t>
  </si>
  <si>
    <t xml:space="preserve">Se realizo la primera fase del proyecto de certificación de interpretes. Por medio de la aplicación web y fortalecimiento de la infraestructura en almacenamiento 
</t>
  </si>
  <si>
    <t>Se encuentra elaborado y actualizado el plan estratégico institucional, sectorial, plan de acción y se elaboro el presupuesto 2017. Se inicio el borrador del plan de acción 2017 con jornadas de planeacion estratégica de las subdirecciones y oficinas.</t>
  </si>
  <si>
    <t>Se realizo el seguimiento III y VI trimestre del sectorial, plan de acción.</t>
  </si>
  <si>
    <t>Se realizó el informe de seguimiento a los riesgos institucionales y de corrupción. Como también, se reportó en la matriz de seguimiento del  Plan Anticorrupción y atención al Ciudadano a corte 30 de diciembre de 2016 y se publico en la Página web del Insor.</t>
  </si>
  <si>
    <t>Se presentaron para aprobación del comité Administrativo el Formato de levantamiento de activos de Información , los cuales fueron aprobados por el Comité en Acta No. 05 de 2016. Se publica Versión 2 Activos de información actualizada</t>
  </si>
  <si>
    <t>Se avanzo en la identificación y revisión de los datos abiertos en la manejados en la entidad, pero no fueron publicados ya que no cumple con los requerimientos mínimos para ser datos abiertos publicables.</t>
  </si>
  <si>
    <t xml:space="preserve">Se actualizo la información correspondiente a la estrategia de Rendición de Cuentas 2016  en su componente de Información  </t>
  </si>
  <si>
    <t xml:space="preserve">el 01 de Junio al 31 de diciembre de 2016 se atendieron a un total de 42 personas, 16 de ellas mujeres y 26 hombres.  De esas 42 personas 28 eras sordas, 1 hipoacusia y 13 oyentes.  Los temas abordados en las citas se dividen de la siguiente manera: 2 Asesoría Jurídica, 1 Comisión territorial, 1 Educación, 6 Empleo, 1 Equipo de apoyo en Instituciones Educativas Privadas, 4 Equipo de apoyo en Instituciones Educativas Públicas, 1 Equipo de apoyo en Instituciones de Educación Superior Privadas, 3 Equipo de apoyo en Instituciones de Educación Superior Públicas, 16 Inclusión de población sorda, 1 Presentación de propuesta empresarial, 5 Presentación de propuesta Investigación Académica, 1 Presentación de trabajos. 
</t>
  </si>
  <si>
    <t>Fortalecer el Espacio "Tu Hora con Marcela" como estrategia de rendición de cuentas.</t>
  </si>
  <si>
    <t>La audiencia publica fue desarrollada el 12 de diciembre 2016 para el periodo 2015-2016, a través de  medio televisado. El informe de la audiencia se encuentra publicado en la pagina Web del INSOR.</t>
  </si>
  <si>
    <t>Se realizo una revisión de los servicios,  se realizaron ajustes al servicio de asesoría y asistencia técnica.</t>
  </si>
  <si>
    <t>Se realizo seguimiento semestral de la estrategia de anti tramites.</t>
  </si>
  <si>
    <t>Plan Estratégico de Talento Humano ejecutado</t>
  </si>
  <si>
    <t xml:space="preserve"> la entidad realizó el plan de trabajo, se formularon la Política, objetivos, roles, responsabilidades y matriz legal del SG SST, cumpliendo con las siguientes actividades:
- Elaboración de Matriz de Peligros, Plan de emergencias, Reglamento de Higiene y seguridad Industrial
- Reuniones mensuales.
- Informe de la Inspección realizada a puestos de trabajo tipo.
- Manejo de Pausas Activas por servidores y contratistas en su jornada laboral diaria.
- Seguimiento ausentismo laboral.
- Conformación COPASST vigencia 2016-2018.
- Conformación comité de Convivencia laboral vigencia 2016-2018
- Comité de COPASST capacitado.
- Documento para Inducción y reinducción en Seguridad y Salud en el trabajo de servidores
y contratistas. Funcionarios y Contratistas capacitados en SST.
- 100% de los funcionarios con exámenes médicos ocupacionales realizados.
- 2 Simulacros de evacuación realizados.</t>
  </si>
  <si>
    <t>Con corte a diciembre 31 de 2016 se obtuvo un avance del 64% en el rediseño  del Sistema de Gestión de Calidad.  Durante la vigencia se cumplieron un total  de 17 de las 22 actividades programadas, correspondientes a las etapas de Planeación y Rediseño del SGC: Productos: En el mes de marzo de 2016 se elaboró y presentó al Comité de Desarrollo Administrativo y Control el  plan de trabajo para el Rediseño del SGC. 2) Para el Rediseño  de la documentación del SGC, se actualizaron los procedimientos obligatorios exigidos por la norma ntcgp 1000 : 2009 y La Guía de elaboración de documentos  3) Con relación al aplicativo de Calidad de ITS , se cumplió con la revisión y la actualización del Módulo de Administración Documental.</t>
  </si>
  <si>
    <t>Se elaboro documento de actualización del PETI al termino de la vigencia pero no se sometió a valoración y correspondiente aprobación del comité de desarrollo administrativo y control.</t>
  </si>
  <si>
    <t>Se elaboro el documento y se aprobó el comité de desarrollo administrativo y control a través del acta numero cinco.</t>
  </si>
  <si>
    <t>Se desarrollo el manual del sistema, política de seguridad, manual de sistema de seguridad y privacidad de la información, procedimientos del sistema, propuesta de modificación de la resolución 175,  documento guía para tratamiento de datos personales.</t>
  </si>
  <si>
    <t>Inventario documental finalizado, 
Se presento al comité de desarrollo administrativo los documentos finales del diagnostico integral de archivo, PINAR, PGD, TRD y activos de información análogos, los cuales fueron aprobados y adoptados.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</si>
</sst>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_-* #,##0.00\ _€_-;\-* #,##0.00\ _€_-;_-* &quot;-&quot;??\ _€_-;_-@_-"/>
    <numFmt numFmtId="168" formatCode="_ [$€-2]\ * #,##0.00_ ;_ [$€-2]\ * \-#,##0.00_ ;_ [$€-2]\ * &quot;-&quot;??_ "/>
    <numFmt numFmtId="169" formatCode="_ * #,##0.00_ ;_ * \-#,##0.00_ ;_ * &quot;-&quot;??_ ;_ @_ "/>
    <numFmt numFmtId="170" formatCode="_(&quot;$&quot;\ * #,##0_);_(&quot;$&quot;\ * \(#,##0\);_(&quot;$&quot;\ * &quot;-&quot;??_);_(@_)"/>
    <numFmt numFmtId="171" formatCode="_ * #,##0_ ;_ * \-#,##0_ ;_ * &quot;-&quot;??_ ;_ @_ "/>
    <numFmt numFmtId="172" formatCode="_(* #,##0_);_(* \(#,##0\);_(* &quot;-&quot;??_);_(@_)"/>
    <numFmt numFmtId="173" formatCode="_-* #,##0_-;\-* #,##0_-;_-* &quot;-&quot;??_-;_-@_-"/>
    <numFmt numFmtId="174" formatCode="0.0%"/>
  </numFmts>
  <fonts count="41">
    <font>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u val="single"/>
      <sz val="11"/>
      <color theme="10"/>
      <name val="Calibri"/>
      <family val="2"/>
      <scheme val="minor"/>
    </font>
    <font>
      <u val="single"/>
      <sz val="11"/>
      <color theme="11"/>
      <name val="Calibri"/>
      <family val="2"/>
      <scheme val="minor"/>
    </font>
    <font>
      <sz val="14"/>
      <color theme="1"/>
      <name val="Calibri"/>
      <family val="2"/>
      <scheme val="minor"/>
    </font>
    <font>
      <sz val="10"/>
      <color theme="1"/>
      <name val="Arial"/>
      <family val="2"/>
    </font>
    <font>
      <b/>
      <sz val="10"/>
      <name val="Calibri"/>
      <family val="2"/>
      <scheme val="minor"/>
    </font>
    <font>
      <sz val="10"/>
      <name val="Calibri"/>
      <family val="2"/>
      <scheme val="minor"/>
    </font>
    <font>
      <sz val="8"/>
      <name val="Calibri"/>
      <family val="2"/>
      <scheme val="minor"/>
    </font>
    <font>
      <sz val="10"/>
      <color theme="1"/>
      <name val="Calibri"/>
      <family val="2"/>
      <scheme val="minor"/>
    </font>
    <font>
      <b/>
      <sz val="14"/>
      <color theme="1"/>
      <name val="Calibri"/>
      <family val="2"/>
      <scheme val="minor"/>
    </font>
    <font>
      <sz val="10"/>
      <name val="Calibri"/>
      <family val="2"/>
    </font>
    <font>
      <sz val="9"/>
      <color theme="1"/>
      <name val="Calibri"/>
      <family val="2"/>
      <scheme val="minor"/>
    </font>
    <font>
      <b/>
      <sz val="9"/>
      <color theme="0"/>
      <name val="Calibri"/>
      <family val="2"/>
      <scheme val="minor"/>
    </font>
    <font>
      <sz val="9"/>
      <name val="Calibri"/>
      <family val="2"/>
      <scheme val="minor"/>
    </font>
    <font>
      <b/>
      <sz val="9"/>
      <name val="Calibri"/>
      <family val="2"/>
      <scheme val="minor"/>
    </font>
    <font>
      <b/>
      <sz val="10"/>
      <color theme="0"/>
      <name val="Calibri"/>
      <family val="2"/>
      <scheme val="minor"/>
    </font>
    <font>
      <sz val="28"/>
      <name val="Calibri"/>
      <family val="2"/>
      <scheme val="minor"/>
    </font>
    <font>
      <b/>
      <sz val="28"/>
      <name val="Calibri"/>
      <family val="2"/>
      <scheme val="minor"/>
    </font>
    <font>
      <b/>
      <sz val="16"/>
      <name val="Calibri"/>
      <family val="2"/>
      <scheme val="minor"/>
    </font>
    <font>
      <b/>
      <sz val="16"/>
      <color theme="1"/>
      <name val="Calibri"/>
      <family val="2"/>
      <scheme val="minor"/>
    </font>
    <font>
      <sz val="9"/>
      <name val="Tahoma"/>
      <family val="2"/>
    </font>
    <font>
      <b/>
      <sz val="9"/>
      <name val="Tahoma"/>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9" tint="-0.4999699890613556"/>
        <bgColor indexed="64"/>
      </patternFill>
    </fill>
    <fill>
      <patternFill patternType="solid">
        <fgColor theme="5" tint="-0.24997000396251678"/>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bgColor indexed="64"/>
      </patternFill>
    </fill>
    <fill>
      <patternFill patternType="solid">
        <fgColor theme="4" tint="0.79997998476028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theme="8" tint="0.39998000860214233"/>
      </left>
      <right style="thin">
        <color theme="8" tint="0.39998000860214233"/>
      </right>
      <top style="thin">
        <color theme="8" tint="0.39998000860214233"/>
      </top>
      <bottom style="thin">
        <color theme="8" tint="0.39998000860214233"/>
      </bottom>
    </border>
    <border>
      <left style="thin">
        <color theme="8" tint="0.39998000860214233"/>
      </left>
      <right style="thin">
        <color theme="8" tint="0.39998000860214233"/>
      </right>
      <top style="thin">
        <color theme="8" tint="0.39998000860214233"/>
      </top>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style="thin">
        <color theme="8" tint="0.39998000860214233"/>
      </left>
      <right style="thin">
        <color theme="8" tint="0.39998000860214233"/>
      </right>
      <top/>
      <bottom style="thin">
        <color theme="8" tint="0.39998000860214233"/>
      </bottom>
    </border>
    <border>
      <left style="thin">
        <color theme="8" tint="0.39998000860214233"/>
      </left>
      <right/>
      <top style="thin">
        <color theme="8" tint="0.39998000860214233"/>
      </top>
      <bottom style="thin">
        <color theme="8" tint="0.39998000860214233"/>
      </bottom>
    </border>
    <border>
      <left/>
      <right style="thin">
        <color theme="8" tint="0.39998000860214233"/>
      </right>
      <top style="thin">
        <color theme="8" tint="0.39998000860214233"/>
      </top>
      <bottom style="thin">
        <color theme="8" tint="0.39998000860214233"/>
      </bottom>
    </border>
    <border>
      <left style="thin">
        <color theme="8" tint="0.39998000860214233"/>
      </left>
      <right style="thin">
        <color theme="8" tint="0.39998000860214233"/>
      </right>
      <top/>
      <bottom/>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8"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167" fontId="0"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166"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5" fillId="0" borderId="0">
      <alignment vertical="top"/>
      <protection/>
    </xf>
    <xf numFmtId="0" fontId="15" fillId="0" borderId="0">
      <alignment vertical="top"/>
      <protection/>
    </xf>
    <xf numFmtId="0" fontId="1" fillId="0" borderId="0">
      <alignment/>
      <protection/>
    </xf>
    <xf numFmtId="0" fontId="1" fillId="0" borderId="0">
      <alignment/>
      <protection/>
    </xf>
    <xf numFmtId="0" fontId="1" fillId="22"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9"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91">
    <xf numFmtId="0" fontId="0" fillId="0" borderId="0" xfId="0"/>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4" fillId="23" borderId="9" xfId="0" applyFont="1" applyFill="1" applyBorder="1" applyAlignment="1">
      <alignment vertical="center" wrapText="1"/>
    </xf>
    <xf numFmtId="0" fontId="24" fillId="23" borderId="9" xfId="0" applyFont="1" applyFill="1" applyBorder="1"/>
    <xf numFmtId="0" fontId="24" fillId="23" borderId="9" xfId="0" applyFont="1" applyFill="1" applyBorder="1" applyAlignment="1">
      <alignment horizontal="center" vertical="center"/>
    </xf>
    <xf numFmtId="0" fontId="24" fillId="23" borderId="9" xfId="0" applyFont="1" applyFill="1" applyBorder="1" applyAlignment="1">
      <alignment horizontal="justify" vertical="center" wrapText="1"/>
    </xf>
    <xf numFmtId="0" fontId="2" fillId="23" borderId="9" xfId="0" applyFont="1" applyFill="1" applyBorder="1" applyAlignment="1">
      <alignment horizontal="center" vertical="center" wrapText="1"/>
    </xf>
    <xf numFmtId="0" fontId="26" fillId="23" borderId="9" xfId="0" applyFont="1" applyFill="1" applyBorder="1" applyAlignment="1">
      <alignment horizontal="center" vertical="center" wrapText="1"/>
    </xf>
    <xf numFmtId="173" fontId="2" fillId="0" borderId="0" xfId="0"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73" fontId="2" fillId="0" borderId="0" xfId="0" applyNumberFormat="1" applyFont="1" applyFill="1" applyBorder="1" applyAlignment="1">
      <alignment horizontal="center" vertical="center" wrapText="1"/>
    </xf>
    <xf numFmtId="173" fontId="29" fillId="24" borderId="10" xfId="0" applyNumberFormat="1" applyFont="1" applyFill="1" applyBorder="1" applyAlignment="1">
      <alignment horizontal="left" vertical="center" wrapText="1"/>
    </xf>
    <xf numFmtId="0" fontId="30" fillId="25" borderId="10" xfId="0" applyFont="1" applyFill="1" applyBorder="1" applyAlignment="1">
      <alignment horizontal="center" vertical="center" wrapText="1"/>
    </xf>
    <xf numFmtId="0" fontId="31" fillId="23" borderId="10" xfId="0" applyFont="1" applyFill="1" applyBorder="1" applyAlignment="1">
      <alignment horizontal="center" vertical="center" wrapText="1"/>
    </xf>
    <xf numFmtId="0" fontId="31" fillId="23" borderId="10" xfId="0" applyFont="1" applyFill="1" applyBorder="1" applyAlignment="1">
      <alignment horizontal="justify" vertical="center" wrapText="1"/>
    </xf>
    <xf numFmtId="173" fontId="31" fillId="23" borderId="10" xfId="166" applyNumberFormat="1"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32" fillId="25" borderId="10" xfId="0" applyFont="1" applyFill="1" applyBorder="1" applyAlignment="1">
      <alignment horizontal="justify" vertical="center" wrapText="1"/>
    </xf>
    <xf numFmtId="0" fontId="31" fillId="24" borderId="10" xfId="0" applyFont="1" applyFill="1" applyBorder="1" applyAlignment="1">
      <alignment horizontal="justify" vertical="center" wrapText="1"/>
    </xf>
    <xf numFmtId="0" fontId="29" fillId="23" borderId="10" xfId="0" applyFont="1" applyFill="1" applyBorder="1" applyAlignment="1">
      <alignment horizontal="justify" vertical="center" wrapText="1"/>
    </xf>
    <xf numFmtId="0" fontId="29" fillId="23" borderId="11" xfId="0" applyFont="1" applyFill="1" applyBorder="1" applyAlignment="1">
      <alignment horizontal="justify" vertical="center" wrapText="1"/>
    </xf>
    <xf numFmtId="0" fontId="26" fillId="23" borderId="9" xfId="0" applyFont="1" applyFill="1" applyBorder="1" applyAlignment="1">
      <alignment horizontal="left" vertical="center" wrapText="1"/>
    </xf>
    <xf numFmtId="0" fontId="2" fillId="23" borderId="0" xfId="0" applyFont="1" applyFill="1" applyBorder="1" applyAlignment="1">
      <alignment horizontal="left" vertical="center" wrapText="1"/>
    </xf>
    <xf numFmtId="0" fontId="2" fillId="23" borderId="0" xfId="0"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23" borderId="12" xfId="0" applyFont="1" applyFill="1" applyBorder="1" applyAlignment="1">
      <alignment vertical="center" wrapText="1"/>
    </xf>
    <xf numFmtId="0" fontId="24" fillId="23" borderId="9"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6" fillId="26" borderId="0" xfId="0" applyFont="1" applyFill="1"/>
    <xf numFmtId="0" fontId="26" fillId="23" borderId="0" xfId="0" applyFont="1" applyFill="1"/>
    <xf numFmtId="0" fontId="2" fillId="23" borderId="9" xfId="0" applyFont="1" applyFill="1" applyBorder="1" applyAlignment="1">
      <alignment horizontal="left" vertical="center" wrapText="1"/>
    </xf>
    <xf numFmtId="173" fontId="24" fillId="23" borderId="9" xfId="76" applyNumberFormat="1" applyFont="1" applyFill="1" applyBorder="1" applyAlignment="1">
      <alignment horizontal="center" vertical="center" wrapText="1"/>
    </xf>
    <xf numFmtId="170" fontId="24" fillId="23" borderId="9" xfId="76" applyNumberFormat="1" applyFont="1" applyFill="1" applyBorder="1" applyAlignment="1">
      <alignment horizontal="right" vertical="center" wrapText="1"/>
    </xf>
    <xf numFmtId="170" fontId="24" fillId="23" borderId="13" xfId="76" applyNumberFormat="1" applyFont="1" applyFill="1" applyBorder="1" applyAlignment="1">
      <alignment horizontal="right" vertical="center" wrapText="1"/>
    </xf>
    <xf numFmtId="170" fontId="24" fillId="23" borderId="9" xfId="76" applyNumberFormat="1" applyFont="1" applyFill="1" applyBorder="1" applyAlignment="1">
      <alignment horizontal="right" vertical="center" wrapText="1"/>
    </xf>
    <xf numFmtId="170" fontId="24" fillId="23" borderId="9" xfId="0" applyNumberFormat="1" applyFont="1" applyFill="1" applyBorder="1" applyAlignment="1">
      <alignment horizontal="right" vertical="center" wrapText="1"/>
    </xf>
    <xf numFmtId="172" fontId="24" fillId="23" borderId="9" xfId="76" applyNumberFormat="1" applyFont="1" applyFill="1" applyBorder="1" applyAlignment="1">
      <alignment horizontal="right" vertical="center" wrapText="1"/>
    </xf>
    <xf numFmtId="172" fontId="24" fillId="23" borderId="9" xfId="76" applyNumberFormat="1" applyFont="1" applyFill="1" applyBorder="1" applyAlignment="1">
      <alignment horizontal="right" vertical="center" wrapText="1"/>
    </xf>
    <xf numFmtId="170" fontId="24" fillId="23" borderId="9" xfId="167" applyNumberFormat="1" applyFont="1" applyFill="1" applyBorder="1" applyAlignment="1">
      <alignment horizontal="right" vertical="center" wrapText="1"/>
    </xf>
    <xf numFmtId="0" fontId="24" fillId="23" borderId="9" xfId="0" applyFont="1" applyFill="1" applyBorder="1" applyAlignment="1">
      <alignment horizontal="right" vertical="center" wrapText="1"/>
    </xf>
    <xf numFmtId="171" fontId="24" fillId="23" borderId="9" xfId="76" applyNumberFormat="1" applyFont="1" applyFill="1" applyBorder="1" applyAlignment="1">
      <alignment horizontal="right" vertical="center" wrapText="1"/>
    </xf>
    <xf numFmtId="169" fontId="24" fillId="23" borderId="9" xfId="76" applyFont="1" applyFill="1" applyBorder="1" applyAlignment="1">
      <alignment horizontal="right" vertical="center" wrapText="1"/>
    </xf>
    <xf numFmtId="0" fontId="26" fillId="26" borderId="0" xfId="0" applyFont="1" applyFill="1" applyAlignment="1">
      <alignment horizontal="right"/>
    </xf>
    <xf numFmtId="173" fontId="24" fillId="23" borderId="9" xfId="166" applyNumberFormat="1" applyFont="1" applyFill="1" applyBorder="1" applyAlignment="1">
      <alignment horizontal="right" vertical="center" wrapText="1"/>
    </xf>
    <xf numFmtId="173" fontId="2" fillId="23" borderId="9" xfId="166" applyNumberFormat="1" applyFont="1" applyFill="1" applyBorder="1" applyAlignment="1">
      <alignment horizontal="right" vertical="center" wrapText="1"/>
    </xf>
    <xf numFmtId="0" fontId="24" fillId="23" borderId="9" xfId="0" applyFont="1" applyFill="1" applyBorder="1" applyAlignment="1">
      <alignment horizontal="right" vertical="center" wrapText="1"/>
    </xf>
    <xf numFmtId="173" fontId="24" fillId="23" borderId="12" xfId="166" applyNumberFormat="1" applyFont="1" applyFill="1" applyBorder="1" applyAlignment="1">
      <alignment horizontal="right" vertical="center" wrapText="1"/>
    </xf>
    <xf numFmtId="170" fontId="24" fillId="23" borderId="12" xfId="76" applyNumberFormat="1" applyFont="1" applyFill="1" applyBorder="1" applyAlignment="1">
      <alignment horizontal="right" vertical="center" wrapText="1"/>
    </xf>
    <xf numFmtId="0" fontId="24" fillId="23" borderId="12" xfId="0" applyFont="1" applyFill="1" applyBorder="1" applyAlignment="1">
      <alignment horizontal="center" vertical="center" wrapText="1"/>
    </xf>
    <xf numFmtId="0" fontId="24" fillId="23" borderId="9" xfId="0" applyFont="1" applyFill="1" applyBorder="1" applyAlignment="1">
      <alignment horizontal="center" vertical="center" wrapText="1"/>
    </xf>
    <xf numFmtId="170" fontId="24" fillId="23" borderId="9" xfId="76" applyNumberFormat="1" applyFont="1" applyFill="1" applyBorder="1" applyAlignment="1">
      <alignment horizontal="right" vertical="center" wrapText="1"/>
    </xf>
    <xf numFmtId="0" fontId="24" fillId="23" borderId="14" xfId="0" applyFont="1" applyFill="1" applyBorder="1" applyAlignment="1">
      <alignment horizontal="center" vertical="center" wrapText="1"/>
    </xf>
    <xf numFmtId="0" fontId="24" fillId="23" borderId="9" xfId="0" applyFont="1" applyFill="1" applyBorder="1" applyAlignment="1">
      <alignment horizontal="justify" vertical="center" wrapText="1"/>
    </xf>
    <xf numFmtId="169" fontId="24" fillId="23" borderId="9" xfId="76" applyFont="1" applyFill="1" applyBorder="1" applyAlignment="1">
      <alignment horizontal="right" vertical="center" wrapText="1"/>
    </xf>
    <xf numFmtId="0" fontId="24" fillId="23" borderId="12" xfId="0" applyFont="1" applyFill="1" applyBorder="1" applyAlignment="1">
      <alignment vertical="center" wrapText="1"/>
    </xf>
    <xf numFmtId="173" fontId="24" fillId="23" borderId="15" xfId="166" applyNumberFormat="1"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4" fillId="23" borderId="9" xfId="0" applyFont="1" applyFill="1" applyBorder="1" applyAlignment="1">
      <alignment vertical="center" wrapText="1"/>
    </xf>
    <xf numFmtId="0" fontId="24" fillId="23" borderId="9" xfId="0" applyFont="1" applyFill="1" applyBorder="1" applyAlignment="1">
      <alignment horizontal="left" vertical="center" wrapText="1"/>
    </xf>
    <xf numFmtId="0" fontId="24" fillId="23" borderId="12" xfId="0" applyFont="1" applyFill="1" applyBorder="1" applyAlignment="1">
      <alignment horizontal="left" vertical="center" wrapText="1"/>
    </xf>
    <xf numFmtId="0" fontId="24" fillId="23" borderId="12" xfId="0" applyFont="1" applyFill="1" applyBorder="1" applyAlignment="1">
      <alignment horizontal="left" vertical="center" wrapText="1"/>
    </xf>
    <xf numFmtId="0" fontId="24" fillId="23" borderId="15"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6" fillId="26" borderId="0" xfId="0" applyFont="1" applyFill="1" applyAlignment="1">
      <alignment horizontal="left"/>
    </xf>
    <xf numFmtId="0" fontId="24" fillId="23" borderId="14"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6" fillId="23" borderId="0" xfId="0" applyFont="1" applyFill="1" applyAlignment="1">
      <alignment horizontal="left"/>
    </xf>
    <xf numFmtId="0" fontId="24" fillId="0" borderId="9"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6" fillId="0" borderId="9" xfId="0" applyFont="1" applyFill="1" applyBorder="1" applyAlignment="1">
      <alignment horizontal="left" vertical="center"/>
    </xf>
    <xf numFmtId="0" fontId="24" fillId="0" borderId="9" xfId="0" applyFont="1" applyFill="1" applyBorder="1" applyAlignment="1">
      <alignment horizontal="left" vertical="center" wrapText="1"/>
    </xf>
    <xf numFmtId="0" fontId="24" fillId="0" borderId="12" xfId="0" applyFont="1" applyFill="1" applyBorder="1" applyAlignment="1">
      <alignment horizontal="left" vertical="center" wrapText="1"/>
    </xf>
    <xf numFmtId="170" fontId="24" fillId="23" borderId="9" xfId="76" applyNumberFormat="1" applyFont="1" applyFill="1" applyBorder="1" applyAlignment="1">
      <alignment vertical="center" wrapText="1"/>
    </xf>
    <xf numFmtId="172" fontId="24" fillId="23" borderId="9" xfId="76" applyNumberFormat="1" applyFont="1" applyFill="1" applyBorder="1" applyAlignment="1">
      <alignment vertical="center" wrapText="1"/>
    </xf>
    <xf numFmtId="0" fontId="24" fillId="0" borderId="9" xfId="0" applyFont="1" applyFill="1" applyBorder="1" applyAlignment="1">
      <alignment vertical="center" wrapText="1"/>
    </xf>
    <xf numFmtId="0" fontId="28" fillId="0" borderId="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4" fillId="0" borderId="9" xfId="0" applyNumberFormat="1" applyFont="1" applyFill="1" applyBorder="1" applyAlignment="1">
      <alignment horizontal="left" vertical="center" wrapText="1"/>
    </xf>
    <xf numFmtId="0" fontId="26" fillId="26" borderId="0" xfId="0" applyFont="1" applyFill="1" applyAlignment="1">
      <alignment horizontal="left" vertical="center" wrapText="1"/>
    </xf>
    <xf numFmtId="0" fontId="26" fillId="23" borderId="9"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33" fillId="27" borderId="9" xfId="0" applyFont="1" applyFill="1" applyBorder="1" applyAlignment="1">
      <alignment horizontal="center" vertical="center" wrapText="1"/>
    </xf>
    <xf numFmtId="170" fontId="24" fillId="23" borderId="9" xfId="0"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9" fontId="36" fillId="0" borderId="9" xfId="0" applyNumberFormat="1" applyFont="1" applyFill="1" applyBorder="1" applyAlignment="1">
      <alignment horizontal="center" vertical="center" wrapText="1"/>
    </xf>
    <xf numFmtId="2" fontId="24" fillId="0" borderId="9" xfId="0" applyNumberFormat="1" applyFont="1" applyFill="1" applyBorder="1" applyAlignment="1">
      <alignment horizontal="left" vertical="center" wrapText="1" readingOrder="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NumberFormat="1" applyFont="1" applyFill="1" applyBorder="1" applyAlignment="1">
      <alignment horizontal="left" vertical="center" wrapText="1"/>
    </xf>
    <xf numFmtId="0" fontId="33" fillId="27" borderId="12" xfId="0" applyFont="1" applyFill="1" applyBorder="1" applyAlignment="1">
      <alignmen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10" fontId="36" fillId="0" borderId="12" xfId="0" applyNumberFormat="1"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4" xfId="0" applyFont="1" applyFill="1" applyBorder="1" applyAlignment="1">
      <alignment horizontal="center" vertical="center" wrapText="1"/>
    </xf>
    <xf numFmtId="10" fontId="35" fillId="23" borderId="12" xfId="0" applyNumberFormat="1" applyFont="1" applyFill="1" applyBorder="1" applyAlignment="1">
      <alignment horizontal="center" vertical="center" textRotation="90" wrapText="1"/>
    </xf>
    <xf numFmtId="10" fontId="35" fillId="23" borderId="15" xfId="0" applyNumberFormat="1" applyFont="1" applyFill="1" applyBorder="1" applyAlignment="1">
      <alignment horizontal="center" vertical="center" textRotation="90" wrapText="1"/>
    </xf>
    <xf numFmtId="10" fontId="35" fillId="23" borderId="14" xfId="0" applyNumberFormat="1" applyFont="1" applyFill="1" applyBorder="1" applyAlignment="1">
      <alignment horizontal="center" vertical="center" textRotation="90" wrapText="1"/>
    </xf>
    <xf numFmtId="10" fontId="34" fillId="23" borderId="12" xfId="0" applyNumberFormat="1" applyFont="1" applyFill="1" applyBorder="1" applyAlignment="1">
      <alignment horizontal="center" vertical="center" textRotation="90" wrapText="1"/>
    </xf>
    <xf numFmtId="0" fontId="34" fillId="23" borderId="15" xfId="0" applyFont="1" applyFill="1" applyBorder="1" applyAlignment="1">
      <alignment horizontal="center" vertical="center" textRotation="90" wrapText="1"/>
    </xf>
    <xf numFmtId="0" fontId="34" fillId="23" borderId="14" xfId="0" applyFont="1" applyFill="1" applyBorder="1" applyAlignment="1">
      <alignment horizontal="center" vertical="center" textRotation="90" wrapText="1"/>
    </xf>
    <xf numFmtId="0" fontId="35" fillId="23" borderId="15" xfId="0" applyFont="1" applyFill="1" applyBorder="1" applyAlignment="1">
      <alignment horizontal="center" vertical="center" textRotation="90" wrapText="1"/>
    </xf>
    <xf numFmtId="0" fontId="35" fillId="23" borderId="14" xfId="0" applyFont="1" applyFill="1" applyBorder="1" applyAlignment="1">
      <alignment horizontal="center" vertical="center" textRotation="90" wrapText="1"/>
    </xf>
    <xf numFmtId="9" fontId="36" fillId="0" borderId="12" xfId="0" applyNumberFormat="1" applyFont="1" applyFill="1" applyBorder="1" applyAlignment="1">
      <alignment horizontal="center" vertical="center" wrapText="1"/>
    </xf>
    <xf numFmtId="9" fontId="36" fillId="0" borderId="15" xfId="0" applyNumberFormat="1" applyFont="1" applyFill="1" applyBorder="1" applyAlignment="1">
      <alignment horizontal="center" vertical="center" wrapText="1"/>
    </xf>
    <xf numFmtId="9" fontId="36" fillId="0" borderId="14" xfId="0" applyNumberFormat="1"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23" borderId="12" xfId="0" applyFont="1" applyFill="1" applyBorder="1" applyAlignment="1">
      <alignment horizontal="left" vertical="center" wrapText="1"/>
    </xf>
    <xf numFmtId="0" fontId="24" fillId="23" borderId="14" xfId="0" applyFont="1" applyFill="1" applyBorder="1" applyAlignment="1">
      <alignment horizontal="left" vertical="center" wrapText="1"/>
    </xf>
    <xf numFmtId="0" fontId="24" fillId="23" borderId="15" xfId="0" applyFont="1" applyFill="1" applyBorder="1" applyAlignment="1">
      <alignment horizontal="left" vertical="center" wrapText="1"/>
    </xf>
    <xf numFmtId="10" fontId="36" fillId="0" borderId="15" xfId="0" applyNumberFormat="1" applyFont="1" applyFill="1" applyBorder="1" applyAlignment="1">
      <alignment horizontal="center" vertical="center" wrapText="1"/>
    </xf>
    <xf numFmtId="10" fontId="36" fillId="0" borderId="14" xfId="0" applyNumberFormat="1" applyFont="1" applyFill="1" applyBorder="1" applyAlignment="1">
      <alignment horizontal="center" vertical="center" wrapText="1"/>
    </xf>
    <xf numFmtId="174" fontId="36" fillId="0" borderId="12" xfId="0" applyNumberFormat="1" applyFont="1" applyFill="1" applyBorder="1" applyAlignment="1">
      <alignment horizontal="center" vertical="center" wrapText="1"/>
    </xf>
    <xf numFmtId="174" fontId="36" fillId="0" borderId="14" xfId="0" applyNumberFormat="1"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33" fillId="27" borderId="16" xfId="0" applyFont="1" applyFill="1" applyBorder="1" applyAlignment="1">
      <alignment horizontal="center" vertical="center" wrapText="1"/>
    </xf>
    <xf numFmtId="0" fontId="33" fillId="27" borderId="17"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14" xfId="0" applyFont="1" applyFill="1" applyBorder="1" applyAlignment="1">
      <alignment horizontal="center" vertical="center" wrapText="1"/>
    </xf>
    <xf numFmtId="10" fontId="35" fillId="0" borderId="9" xfId="0" applyNumberFormat="1" applyFont="1" applyFill="1" applyBorder="1" applyAlignment="1">
      <alignment horizontal="center" vertical="center" textRotation="90" wrapText="1"/>
    </xf>
    <xf numFmtId="0" fontId="35" fillId="0" borderId="9" xfId="0" applyFont="1" applyFill="1" applyBorder="1" applyAlignment="1">
      <alignment horizontal="center" vertical="center" textRotation="90" wrapText="1"/>
    </xf>
    <xf numFmtId="0" fontId="35" fillId="0" borderId="9" xfId="0" applyFont="1" applyFill="1" applyBorder="1" applyAlignment="1">
      <alignment horizontal="center" vertical="center" textRotation="90" wrapText="1"/>
    </xf>
    <xf numFmtId="174" fontId="36" fillId="0" borderId="12" xfId="168" applyNumberFormat="1" applyFont="1" applyFill="1" applyBorder="1" applyAlignment="1">
      <alignment horizontal="center" vertical="center" wrapText="1"/>
    </xf>
    <xf numFmtId="174" fontId="36" fillId="0" borderId="15" xfId="168" applyNumberFormat="1" applyFont="1" applyFill="1" applyBorder="1" applyAlignment="1">
      <alignment horizontal="center" vertical="center" wrapText="1"/>
    </xf>
    <xf numFmtId="174" fontId="36" fillId="0" borderId="14" xfId="168"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28" borderId="12" xfId="0" applyFont="1" applyFill="1" applyBorder="1" applyAlignment="1">
      <alignment horizontal="center" vertical="center" wrapText="1"/>
    </xf>
    <xf numFmtId="0" fontId="23" fillId="28" borderId="14" xfId="0" applyFont="1" applyFill="1" applyBorder="1" applyAlignment="1">
      <alignment horizontal="center" vertical="center" wrapText="1"/>
    </xf>
    <xf numFmtId="0" fontId="23" fillId="24" borderId="9" xfId="0" applyFont="1" applyFill="1" applyBorder="1" applyAlignment="1">
      <alignment horizontal="center" vertical="center" wrapText="1"/>
    </xf>
    <xf numFmtId="0" fontId="27" fillId="23" borderId="0" xfId="0" applyFont="1" applyFill="1" applyBorder="1" applyAlignment="1">
      <alignment horizontal="center" vertical="center" wrapText="1"/>
    </xf>
    <xf numFmtId="0" fontId="27" fillId="29" borderId="9" xfId="0" applyFont="1" applyFill="1" applyBorder="1" applyAlignment="1">
      <alignment horizontal="left" vertical="center" wrapText="1"/>
    </xf>
    <xf numFmtId="0" fontId="23" fillId="28" borderId="9" xfId="0" applyFont="1" applyFill="1" applyBorder="1" applyAlignment="1">
      <alignment horizontal="center" vertical="center"/>
    </xf>
    <xf numFmtId="170" fontId="24" fillId="23" borderId="12" xfId="76" applyNumberFormat="1" applyFont="1" applyFill="1" applyBorder="1" applyAlignment="1">
      <alignment horizontal="right" vertical="center" wrapText="1"/>
    </xf>
    <xf numFmtId="170" fontId="24" fillId="23" borderId="15" xfId="76" applyNumberFormat="1" applyFont="1" applyFill="1" applyBorder="1" applyAlignment="1">
      <alignment horizontal="right" vertical="center" wrapText="1"/>
    </xf>
    <xf numFmtId="170" fontId="24" fillId="23" borderId="14" xfId="76" applyNumberFormat="1" applyFont="1" applyFill="1" applyBorder="1" applyAlignment="1">
      <alignment horizontal="right" vertical="center" wrapText="1"/>
    </xf>
    <xf numFmtId="0" fontId="24" fillId="23" borderId="12" xfId="0" applyFont="1" applyFill="1" applyBorder="1" applyAlignment="1">
      <alignment horizontal="center" vertical="center" wrapText="1"/>
    </xf>
    <xf numFmtId="0" fontId="24" fillId="23" borderId="15" xfId="0" applyFont="1" applyFill="1" applyBorder="1" applyAlignment="1">
      <alignment horizontal="center" vertical="center" wrapText="1"/>
    </xf>
    <xf numFmtId="0" fontId="24" fillId="23" borderId="14" xfId="0" applyFont="1" applyFill="1" applyBorder="1" applyAlignment="1">
      <alignment horizontal="center" vertical="center" wrapText="1"/>
    </xf>
    <xf numFmtId="0" fontId="24" fillId="30" borderId="9" xfId="0" applyFont="1" applyFill="1" applyBorder="1" applyAlignment="1">
      <alignment horizontal="center" vertical="center" wrapText="1"/>
    </xf>
    <xf numFmtId="0" fontId="24" fillId="30" borderId="9"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23" borderId="9" xfId="0" applyFont="1" applyFill="1" applyBorder="1" applyAlignment="1">
      <alignment horizontal="center" vertical="center" wrapText="1"/>
    </xf>
    <xf numFmtId="0" fontId="24" fillId="23" borderId="9" xfId="0" applyFont="1" applyFill="1" applyBorder="1" applyAlignment="1">
      <alignment horizontal="center" vertical="center" wrapText="1"/>
    </xf>
    <xf numFmtId="170" fontId="24" fillId="23" borderId="12" xfId="76" applyNumberFormat="1" applyFont="1" applyFill="1" applyBorder="1" applyAlignment="1">
      <alignment horizontal="center" vertical="center" wrapText="1"/>
    </xf>
    <xf numFmtId="170" fontId="24" fillId="23" borderId="15" xfId="76" applyNumberFormat="1" applyFont="1" applyFill="1" applyBorder="1" applyAlignment="1">
      <alignment horizontal="center" vertical="center" wrapText="1"/>
    </xf>
    <xf numFmtId="170" fontId="24" fillId="23" borderId="14" xfId="76" applyNumberFormat="1" applyFont="1" applyFill="1" applyBorder="1" applyAlignment="1">
      <alignment horizontal="center" vertical="center" wrapText="1"/>
    </xf>
    <xf numFmtId="0" fontId="24" fillId="30" borderId="9" xfId="0" applyFont="1" applyFill="1" applyBorder="1" applyAlignment="1">
      <alignment horizontal="left" vertical="center" wrapText="1"/>
    </xf>
    <xf numFmtId="0" fontId="24" fillId="30" borderId="9" xfId="0" applyFont="1" applyFill="1" applyBorder="1" applyAlignment="1">
      <alignment horizontal="left" vertical="center" wrapText="1"/>
    </xf>
    <xf numFmtId="0" fontId="24" fillId="31" borderId="9" xfId="0" applyFont="1" applyFill="1" applyBorder="1" applyAlignment="1">
      <alignment vertical="center" wrapText="1"/>
    </xf>
    <xf numFmtId="0" fontId="24" fillId="31" borderId="9" xfId="0" applyFont="1" applyFill="1" applyBorder="1" applyAlignment="1">
      <alignment vertical="center" wrapText="1"/>
    </xf>
    <xf numFmtId="0" fontId="24" fillId="31" borderId="9" xfId="0" applyFont="1" applyFill="1" applyBorder="1" applyAlignment="1">
      <alignment horizontal="center" vertical="center" wrapText="1"/>
    </xf>
    <xf numFmtId="0" fontId="24" fillId="31" borderId="9" xfId="0" applyFont="1" applyFill="1" applyBorder="1" applyAlignment="1">
      <alignment horizontal="center" vertical="center" wrapText="1"/>
    </xf>
    <xf numFmtId="10" fontId="35" fillId="0" borderId="12" xfId="0" applyNumberFormat="1" applyFont="1" applyFill="1" applyBorder="1" applyAlignment="1">
      <alignment horizontal="center" vertical="center" textRotation="90" wrapText="1"/>
    </xf>
    <xf numFmtId="0" fontId="35" fillId="0" borderId="15" xfId="0" applyFont="1" applyFill="1" applyBorder="1" applyAlignment="1">
      <alignment horizontal="center" vertical="center" textRotation="90" wrapText="1"/>
    </xf>
    <xf numFmtId="0" fontId="35" fillId="0" borderId="14" xfId="0" applyFont="1" applyFill="1" applyBorder="1" applyAlignment="1">
      <alignment horizontal="center" vertical="center" textRotation="90" wrapText="1"/>
    </xf>
    <xf numFmtId="9" fontId="37" fillId="0" borderId="12" xfId="0" applyNumberFormat="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4" fillId="0" borderId="14" xfId="0" applyFont="1" applyFill="1" applyBorder="1" applyAlignment="1">
      <alignment horizontal="left" vertical="top" wrapText="1"/>
    </xf>
    <xf numFmtId="0" fontId="26" fillId="0" borderId="9" xfId="0" applyFont="1" applyFill="1" applyBorder="1" applyAlignment="1">
      <alignment horizontal="center" vertical="center" textRotation="90"/>
    </xf>
    <xf numFmtId="0" fontId="26" fillId="0" borderId="12" xfId="0" applyFont="1" applyFill="1" applyBorder="1" applyAlignment="1">
      <alignment horizontal="center" vertical="center" textRotation="90" wrapText="1"/>
    </xf>
    <xf numFmtId="0" fontId="26" fillId="0" borderId="15" xfId="0" applyFont="1" applyFill="1" applyBorder="1" applyAlignment="1">
      <alignment horizontal="center" vertical="center" textRotation="90" wrapText="1"/>
    </xf>
    <xf numFmtId="0" fontId="26" fillId="0" borderId="9" xfId="0" applyFont="1" applyFill="1" applyBorder="1" applyAlignment="1">
      <alignment horizontal="center" vertical="center" textRotation="90"/>
    </xf>
    <xf numFmtId="0" fontId="26" fillId="0" borderId="9" xfId="0" applyFont="1" applyFill="1" applyBorder="1" applyAlignment="1">
      <alignment horizontal="center" vertical="center" textRotation="90" wrapText="1"/>
    </xf>
    <xf numFmtId="0" fontId="26" fillId="0" borderId="9" xfId="0" applyFont="1" applyFill="1" applyBorder="1" applyAlignment="1">
      <alignment horizontal="center" vertical="center" textRotation="90" wrapText="1"/>
    </xf>
    <xf numFmtId="0" fontId="24" fillId="31" borderId="9" xfId="0" applyFont="1" applyFill="1" applyBorder="1" applyAlignment="1">
      <alignment horizontal="center" vertical="center" textRotation="90" wrapText="1"/>
    </xf>
    <xf numFmtId="0" fontId="24" fillId="31" borderId="9" xfId="0" applyFont="1" applyFill="1" applyBorder="1" applyAlignment="1">
      <alignment horizontal="center" vertical="center" textRotation="90"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4" fillId="32" borderId="9" xfId="0" applyFont="1" applyFill="1" applyBorder="1" applyAlignment="1">
      <alignment horizontal="center" vertical="center" textRotation="90" wrapText="1"/>
    </xf>
    <xf numFmtId="0" fontId="24" fillId="32" borderId="9" xfId="0" applyFont="1" applyFill="1" applyBorder="1" applyAlignment="1">
      <alignment horizontal="center" vertical="center" textRotation="90" wrapText="1"/>
    </xf>
    <xf numFmtId="0" fontId="24" fillId="31" borderId="9" xfId="0" applyFont="1" applyFill="1" applyBorder="1" applyAlignment="1">
      <alignment horizontal="center" vertical="center" textRotation="90"/>
    </xf>
    <xf numFmtId="0" fontId="24" fillId="31" borderId="9" xfId="0" applyFont="1" applyFill="1" applyBorder="1" applyAlignment="1">
      <alignment horizontal="center" vertical="center" textRotation="90"/>
    </xf>
    <xf numFmtId="0" fontId="24" fillId="32" borderId="12" xfId="0" applyFont="1" applyFill="1" applyBorder="1" applyAlignment="1">
      <alignment horizontal="center" vertical="center" textRotation="90" wrapText="1"/>
    </xf>
    <xf numFmtId="0" fontId="24" fillId="32" borderId="15" xfId="0" applyFont="1" applyFill="1" applyBorder="1" applyAlignment="1">
      <alignment horizontal="center" vertical="center" textRotation="90" wrapText="1"/>
    </xf>
    <xf numFmtId="0" fontId="24" fillId="32" borderId="14" xfId="0" applyFont="1" applyFill="1" applyBorder="1" applyAlignment="1">
      <alignment horizontal="center" vertical="center" textRotation="90" wrapText="1"/>
    </xf>
    <xf numFmtId="0" fontId="24" fillId="30" borderId="12" xfId="0" applyFont="1" applyFill="1" applyBorder="1" applyAlignment="1">
      <alignment horizontal="center" vertical="center" textRotation="90" wrapText="1"/>
    </xf>
    <xf numFmtId="0" fontId="24" fillId="30" borderId="15" xfId="0" applyFont="1" applyFill="1" applyBorder="1" applyAlignment="1">
      <alignment horizontal="center" vertical="center" textRotation="90" wrapText="1"/>
    </xf>
    <xf numFmtId="0" fontId="24" fillId="30" borderId="14" xfId="0" applyFont="1" applyFill="1" applyBorder="1" applyAlignment="1">
      <alignment horizontal="center" vertical="center" textRotation="90" wrapText="1"/>
    </xf>
    <xf numFmtId="0" fontId="24" fillId="30" borderId="12" xfId="0" applyFont="1" applyFill="1" applyBorder="1" applyAlignment="1">
      <alignment horizontal="center" vertical="center" textRotation="90"/>
    </xf>
    <xf numFmtId="0" fontId="24" fillId="30" borderId="15" xfId="0" applyFont="1" applyFill="1" applyBorder="1" applyAlignment="1">
      <alignment horizontal="center" vertical="center" textRotation="90"/>
    </xf>
    <xf numFmtId="0" fontId="24" fillId="30" borderId="14" xfId="0" applyFont="1" applyFill="1" applyBorder="1" applyAlignment="1">
      <alignment horizontal="center" vertical="center" textRotation="90"/>
    </xf>
    <xf numFmtId="0" fontId="24" fillId="32" borderId="9" xfId="0" applyFont="1" applyFill="1" applyBorder="1" applyAlignment="1">
      <alignment vertical="center" wrapText="1"/>
    </xf>
    <xf numFmtId="0" fontId="24" fillId="32" borderId="9" xfId="0" applyFont="1" applyFill="1" applyBorder="1" applyAlignment="1">
      <alignment vertical="center" wrapText="1"/>
    </xf>
    <xf numFmtId="0" fontId="24" fillId="32" borderId="9" xfId="0" applyFont="1" applyFill="1" applyBorder="1" applyAlignment="1">
      <alignment horizontal="center" vertical="center" wrapText="1"/>
    </xf>
    <xf numFmtId="0" fontId="24" fillId="32" borderId="9" xfId="0" applyFont="1" applyFill="1" applyBorder="1" applyAlignment="1">
      <alignment horizontal="center" vertical="center" wrapText="1"/>
    </xf>
    <xf numFmtId="0" fontId="24" fillId="31" borderId="12" xfId="0" applyFont="1" applyFill="1" applyBorder="1" applyAlignment="1">
      <alignment horizontal="center" vertical="center" textRotation="90" wrapText="1"/>
    </xf>
    <xf numFmtId="0" fontId="24" fillId="31" borderId="15" xfId="0" applyFont="1" applyFill="1" applyBorder="1" applyAlignment="1">
      <alignment horizontal="center" vertical="center" textRotation="90" wrapText="1"/>
    </xf>
    <xf numFmtId="0" fontId="24" fillId="31" borderId="14" xfId="0" applyFont="1" applyFill="1" applyBorder="1" applyAlignment="1">
      <alignment horizontal="center" vertical="center" textRotation="90" wrapText="1"/>
    </xf>
    <xf numFmtId="170" fontId="24" fillId="23" borderId="12" xfId="167" applyNumberFormat="1" applyFont="1" applyFill="1" applyBorder="1" applyAlignment="1">
      <alignment horizontal="right" vertical="center" wrapText="1"/>
    </xf>
    <xf numFmtId="170" fontId="24" fillId="23" borderId="14" xfId="167" applyNumberFormat="1" applyFont="1" applyFill="1" applyBorder="1" applyAlignment="1">
      <alignment horizontal="right" vertical="center" wrapText="1"/>
    </xf>
    <xf numFmtId="9" fontId="35" fillId="0" borderId="12" xfId="0" applyNumberFormat="1" applyFont="1" applyFill="1" applyBorder="1" applyAlignment="1">
      <alignment horizontal="center" vertical="center" textRotation="90" wrapText="1"/>
    </xf>
    <xf numFmtId="10" fontId="35" fillId="0" borderId="15" xfId="0" applyNumberFormat="1" applyFont="1" applyFill="1" applyBorder="1" applyAlignment="1">
      <alignment horizontal="center" vertical="center" textRotation="90" wrapText="1"/>
    </xf>
    <xf numFmtId="10" fontId="35" fillId="0" borderId="14" xfId="0" applyNumberFormat="1" applyFont="1" applyFill="1" applyBorder="1" applyAlignment="1">
      <alignment horizontal="center" vertical="center" textRotation="90" wrapText="1"/>
    </xf>
    <xf numFmtId="169" fontId="24" fillId="23" borderId="12" xfId="76" applyFont="1" applyFill="1" applyBorder="1" applyAlignment="1">
      <alignment horizontal="center" vertical="center" wrapText="1"/>
    </xf>
    <xf numFmtId="169" fontId="24" fillId="23" borderId="15" xfId="76" applyFont="1" applyFill="1" applyBorder="1" applyAlignment="1">
      <alignment horizontal="center" vertical="center" wrapText="1"/>
    </xf>
    <xf numFmtId="169" fontId="24" fillId="23" borderId="14" xfId="76" applyFont="1" applyFill="1" applyBorder="1" applyAlignment="1">
      <alignment horizontal="center" vertical="center" wrapText="1"/>
    </xf>
    <xf numFmtId="0" fontId="24" fillId="23" borderId="9" xfId="0" applyFont="1" applyFill="1" applyBorder="1" applyAlignment="1">
      <alignment horizontal="left" vertical="center" wrapText="1"/>
    </xf>
    <xf numFmtId="0" fontId="24" fillId="23" borderId="9" xfId="0" applyFont="1" applyFill="1" applyBorder="1" applyAlignment="1">
      <alignment horizontal="left" vertical="center" wrapText="1"/>
    </xf>
    <xf numFmtId="0" fontId="26" fillId="0" borderId="14" xfId="0" applyFont="1" applyFill="1" applyBorder="1" applyAlignment="1">
      <alignment horizontal="center" vertical="center" textRotation="90" wrapText="1"/>
    </xf>
    <xf numFmtId="0" fontId="26" fillId="23" borderId="12" xfId="0" applyFont="1" applyFill="1" applyBorder="1" applyAlignment="1">
      <alignment horizontal="center" vertical="center" textRotation="90" wrapText="1"/>
    </xf>
    <xf numFmtId="0" fontId="26" fillId="23" borderId="15" xfId="0" applyFont="1" applyFill="1" applyBorder="1" applyAlignment="1">
      <alignment horizontal="center" vertical="center" textRotation="90" wrapText="1"/>
    </xf>
    <xf numFmtId="0" fontId="26" fillId="23" borderId="14" xfId="0" applyFont="1" applyFill="1" applyBorder="1" applyAlignment="1">
      <alignment horizontal="center" vertical="center" textRotation="90" wrapText="1"/>
    </xf>
    <xf numFmtId="0" fontId="2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4" xfId="0" applyFont="1" applyFill="1" applyBorder="1" applyAlignment="1">
      <alignment horizontal="center" vertical="center" wrapText="1"/>
    </xf>
    <xf numFmtId="9" fontId="36" fillId="0" borderId="12" xfId="168" applyFont="1" applyFill="1" applyBorder="1" applyAlignment="1">
      <alignment horizontal="center" vertical="center" wrapText="1"/>
    </xf>
    <xf numFmtId="9" fontId="36" fillId="0" borderId="14" xfId="168" applyFont="1" applyFill="1" applyBorder="1" applyAlignment="1">
      <alignment horizontal="center" vertical="center" wrapText="1"/>
    </xf>
    <xf numFmtId="0" fontId="24" fillId="31" borderId="12" xfId="0" applyFont="1" applyFill="1" applyBorder="1" applyAlignment="1">
      <alignment horizontal="center" vertical="center" wrapText="1"/>
    </xf>
    <xf numFmtId="0" fontId="24" fillId="31" borderId="15" xfId="0" applyFont="1" applyFill="1" applyBorder="1" applyAlignment="1">
      <alignment horizontal="center" vertical="center" wrapText="1"/>
    </xf>
    <xf numFmtId="0" fontId="24" fillId="31" borderId="14" xfId="0" applyFont="1" applyFill="1" applyBorder="1" applyAlignment="1">
      <alignment horizontal="center" vertical="center" wrapText="1"/>
    </xf>
    <xf numFmtId="9"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24" fillId="24" borderId="9" xfId="0" applyFont="1" applyFill="1" applyBorder="1" applyAlignment="1">
      <alignment horizontal="center" vertical="center" wrapText="1"/>
    </xf>
    <xf numFmtId="9" fontId="36" fillId="0" borderId="9" xfId="168" applyFont="1" applyFill="1" applyBorder="1" applyAlignment="1">
      <alignment horizontal="center" vertical="center" wrapText="1"/>
    </xf>
    <xf numFmtId="0" fontId="24" fillId="34" borderId="9" xfId="0" applyFont="1" applyFill="1" applyBorder="1" applyAlignment="1">
      <alignment horizontal="center" vertical="center" wrapText="1"/>
    </xf>
    <xf numFmtId="9" fontId="37" fillId="0" borderId="15" xfId="0" applyNumberFormat="1" applyFont="1" applyFill="1" applyBorder="1" applyAlignment="1">
      <alignment horizontal="center" vertical="center" wrapText="1"/>
    </xf>
    <xf numFmtId="9" fontId="37" fillId="0" borderId="14"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23" borderId="9" xfId="0" applyFont="1" applyFill="1" applyBorder="1" applyAlignment="1">
      <alignment horizontal="left" vertical="center" wrapText="1"/>
    </xf>
    <xf numFmtId="0" fontId="26" fillId="23" borderId="9" xfId="0" applyFont="1" applyFill="1" applyBorder="1" applyAlignment="1">
      <alignment horizontal="left" vertical="center" wrapText="1"/>
    </xf>
    <xf numFmtId="0" fontId="26" fillId="23" borderId="9" xfId="0" applyFont="1" applyFill="1" applyBorder="1" applyAlignment="1">
      <alignment horizontal="center" vertical="center" textRotation="90" wrapText="1"/>
    </xf>
    <xf numFmtId="0" fontId="26" fillId="23" borderId="9" xfId="0" applyFont="1" applyFill="1" applyBorder="1" applyAlignment="1">
      <alignment horizontal="center" vertical="center" textRotation="90"/>
    </xf>
    <xf numFmtId="0" fontId="24" fillId="35" borderId="9" xfId="0" applyFont="1" applyFill="1" applyBorder="1" applyAlignment="1">
      <alignment horizontal="center" vertical="center" wrapText="1"/>
    </xf>
    <xf numFmtId="0" fontId="24" fillId="23" borderId="12" xfId="0" applyFont="1" applyFill="1" applyBorder="1" applyAlignment="1">
      <alignment horizontal="justify" vertical="center" wrapText="1"/>
    </xf>
    <xf numFmtId="0" fontId="24" fillId="23" borderId="15" xfId="0" applyFont="1" applyFill="1" applyBorder="1" applyAlignment="1">
      <alignment horizontal="justify" vertical="center" wrapText="1"/>
    </xf>
    <xf numFmtId="0" fontId="24" fillId="23" borderId="14" xfId="0" applyFont="1" applyFill="1" applyBorder="1" applyAlignment="1">
      <alignment horizontal="justify" vertical="center" wrapText="1"/>
    </xf>
    <xf numFmtId="0" fontId="26" fillId="23" borderId="15" xfId="0" applyFont="1" applyFill="1" applyBorder="1" applyAlignment="1">
      <alignment horizontal="center" vertical="center" textRotation="90"/>
    </xf>
    <xf numFmtId="0" fontId="26" fillId="23" borderId="14" xfId="0" applyFont="1" applyFill="1" applyBorder="1" applyAlignment="1">
      <alignment horizontal="center" vertical="center" textRotation="90"/>
    </xf>
    <xf numFmtId="0" fontId="26" fillId="0" borderId="12" xfId="0" applyFont="1" applyFill="1" applyBorder="1" applyAlignment="1">
      <alignment horizontal="center" vertical="center" textRotation="90"/>
    </xf>
    <xf numFmtId="0" fontId="26" fillId="0" borderId="15" xfId="0" applyFont="1" applyFill="1" applyBorder="1" applyAlignment="1">
      <alignment horizontal="center" vertical="center" textRotation="90"/>
    </xf>
    <xf numFmtId="0" fontId="26" fillId="0" borderId="14" xfId="0" applyFont="1" applyFill="1" applyBorder="1" applyAlignment="1">
      <alignment horizontal="center" vertical="center" textRotation="90"/>
    </xf>
    <xf numFmtId="0" fontId="24" fillId="36" borderId="12" xfId="0"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24" fillId="36" borderId="14"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15" xfId="0" applyFont="1" applyFill="1" applyBorder="1" applyAlignment="1">
      <alignment horizontal="center" vertical="center" wrapText="1"/>
    </xf>
    <xf numFmtId="173" fontId="24" fillId="23" borderId="12" xfId="166" applyNumberFormat="1" applyFont="1" applyFill="1" applyBorder="1" applyAlignment="1">
      <alignment horizontal="center" vertical="center" wrapText="1"/>
    </xf>
    <xf numFmtId="173" fontId="24" fillId="23" borderId="15" xfId="166" applyNumberFormat="1" applyFont="1" applyFill="1" applyBorder="1" applyAlignment="1">
      <alignment horizontal="center" vertical="center" wrapText="1"/>
    </xf>
    <xf numFmtId="173" fontId="24" fillId="23" borderId="14" xfId="166" applyNumberFormat="1" applyFont="1" applyFill="1" applyBorder="1" applyAlignment="1">
      <alignment horizontal="center" vertical="center" wrapText="1"/>
    </xf>
    <xf numFmtId="0" fontId="23" fillId="25" borderId="9"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18" xfId="0" applyFont="1" applyFill="1" applyBorder="1" applyAlignment="1">
      <alignment horizontal="center" vertical="center" wrapText="1"/>
    </xf>
    <xf numFmtId="173" fontId="31" fillId="23" borderId="11" xfId="166" applyNumberFormat="1" applyFont="1" applyFill="1" applyBorder="1" applyAlignment="1">
      <alignment horizontal="center" vertical="center" wrapText="1"/>
    </xf>
    <xf numFmtId="173" fontId="31" fillId="23" borderId="18" xfId="166" applyNumberFormat="1"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24" borderId="20" xfId="0" applyFont="1" applyFill="1" applyBorder="1" applyAlignment="1">
      <alignment horizontal="center" vertical="center" wrapText="1"/>
    </xf>
    <xf numFmtId="173" fontId="31" fillId="24" borderId="11" xfId="166" applyNumberFormat="1" applyFont="1" applyFill="1" applyBorder="1" applyAlignment="1">
      <alignment horizontal="center" vertical="center" wrapText="1"/>
    </xf>
    <xf numFmtId="173" fontId="31" fillId="24" borderId="21" xfId="166" applyNumberFormat="1" applyFont="1" applyFill="1" applyBorder="1" applyAlignment="1">
      <alignment horizontal="center" vertical="center" wrapText="1"/>
    </xf>
    <xf numFmtId="173" fontId="31" fillId="24" borderId="18" xfId="166" applyNumberFormat="1"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31" fillId="24" borderId="18" xfId="0" applyFont="1" applyFill="1" applyBorder="1" applyAlignment="1">
      <alignment horizontal="center" vertical="center" wrapText="1"/>
    </xf>
    <xf numFmtId="173" fontId="29" fillId="23" borderId="11" xfId="166" applyNumberFormat="1" applyFont="1" applyFill="1" applyBorder="1" applyAlignment="1">
      <alignment horizontal="center" vertical="center" wrapText="1"/>
    </xf>
    <xf numFmtId="173" fontId="29" fillId="23" borderId="21" xfId="166" applyNumberFormat="1" applyFont="1" applyFill="1" applyBorder="1" applyAlignment="1">
      <alignment horizontal="center" vertical="center" wrapText="1"/>
    </xf>
    <xf numFmtId="173" fontId="29" fillId="23" borderId="18" xfId="166" applyNumberFormat="1" applyFont="1" applyFill="1" applyBorder="1" applyAlignment="1">
      <alignment horizontal="center" vertical="center" wrapText="1"/>
    </xf>
    <xf numFmtId="0" fontId="31" fillId="23" borderId="2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cellXfs>
  <cellStyles count="155">
    <cellStyle name="Normal" xfId="0"/>
    <cellStyle name="Percent" xfId="15"/>
    <cellStyle name="Currency" xfId="16"/>
    <cellStyle name="Currency [0]" xfId="17"/>
    <cellStyle name="Comma" xfId="18"/>
    <cellStyle name="Comma [0]" xfId="19"/>
    <cellStyle name="Normal 6" xfId="20"/>
    <cellStyle name="Normal 2" xfId="21"/>
    <cellStyle name="Porcentaje 3"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Euro" xfId="50"/>
    <cellStyle name="Explanatory Text" xfId="51"/>
    <cellStyle name="Good" xfId="52"/>
    <cellStyle name="Heading 1" xfId="53"/>
    <cellStyle name="Heading 2" xfId="54"/>
    <cellStyle name="Heading 3" xfId="55"/>
    <cellStyle name="Heading 4" xfId="56"/>
    <cellStyle name="Input" xfId="57"/>
    <cellStyle name="Linked Cell" xfId="58"/>
    <cellStyle name="Millares 2" xfId="59"/>
    <cellStyle name="Millares 3" xfId="60"/>
    <cellStyle name="Moneda 2" xfId="61"/>
    <cellStyle name="Moneda 3" xfId="62"/>
    <cellStyle name="Moneda 4" xfId="63"/>
    <cellStyle name="Normal 2 2" xfId="64"/>
    <cellStyle name="Normal 3" xfId="65"/>
    <cellStyle name="Normal 3 2" xfId="66"/>
    <cellStyle name="Normal 4" xfId="67"/>
    <cellStyle name="Normal 5" xfId="68"/>
    <cellStyle name="Note" xfId="69"/>
    <cellStyle name="Output" xfId="70"/>
    <cellStyle name="Porcentaje 2" xfId="71"/>
    <cellStyle name="Title" xfId="72"/>
    <cellStyle name="Warning Text" xfId="73"/>
    <cellStyle name="Moneda 5" xfId="74"/>
    <cellStyle name="Millares 4" xfId="75"/>
    <cellStyle name="Millares 5" xfId="76"/>
    <cellStyle name="Hipervínculo" xfId="77"/>
    <cellStyle name="Hipervínculo visitado" xfId="78"/>
    <cellStyle name="Hipervínculo" xfId="79"/>
    <cellStyle name="Hipervínculo visitado" xfId="80"/>
    <cellStyle name="Hipervínculo" xfId="81"/>
    <cellStyle name="Hipervínculo visitado" xfId="82"/>
    <cellStyle name="Hipervínculo" xfId="83"/>
    <cellStyle name="Hipervínculo visitado" xfId="84"/>
    <cellStyle name="Hipervínculo" xfId="85"/>
    <cellStyle name="Hipervínculo visitado" xfId="86"/>
    <cellStyle name="Hipervínculo" xfId="87"/>
    <cellStyle name="Hipervínculo visitado" xfId="88"/>
    <cellStyle name="Hipervínculo" xfId="89"/>
    <cellStyle name="Hipervínculo visitado" xfId="90"/>
    <cellStyle name="Hipervínculo" xfId="91"/>
    <cellStyle name="Hipervínculo visitado" xfId="92"/>
    <cellStyle name="Hipervínculo" xfId="93"/>
    <cellStyle name="Hipervínculo visitado" xfId="94"/>
    <cellStyle name="Hipervínculo" xfId="95"/>
    <cellStyle name="Hipervínculo visitado" xfId="96"/>
    <cellStyle name="Hipervínculo" xfId="97"/>
    <cellStyle name="Hipervínculo visitado" xfId="98"/>
    <cellStyle name="Hipervínculo" xfId="99"/>
    <cellStyle name="Hipervínculo visitado" xfId="100"/>
    <cellStyle name="Hipervínculo" xfId="101"/>
    <cellStyle name="Hipervínculo visitado" xfId="102"/>
    <cellStyle name="Hipervínculo" xfId="103"/>
    <cellStyle name="Hipervínculo visitado" xfId="104"/>
    <cellStyle name="Hipervínculo" xfId="105"/>
    <cellStyle name="Hipervínculo visitado" xfId="106"/>
    <cellStyle name="Hipervínculo" xfId="107"/>
    <cellStyle name="Hipervínculo visitado" xfId="108"/>
    <cellStyle name="Hipervínculo" xfId="109"/>
    <cellStyle name="Hipervínculo visitado" xfId="110"/>
    <cellStyle name="Hipervínculo" xfId="111"/>
    <cellStyle name="Hipervínculo visitado" xfId="112"/>
    <cellStyle name="Hipervínculo" xfId="113"/>
    <cellStyle name="Hipervínculo visitado" xfId="114"/>
    <cellStyle name="Hipervínculo" xfId="115"/>
    <cellStyle name="Hipervínculo visitado" xfId="116"/>
    <cellStyle name="Hipervínculo" xfId="117"/>
    <cellStyle name="Hipervínculo visitado" xfId="118"/>
    <cellStyle name="Hipervínculo" xfId="119"/>
    <cellStyle name="Hipervínculo visitado" xfId="120"/>
    <cellStyle name="Hipervínculo" xfId="121"/>
    <cellStyle name="Hipervínculo visitado" xfId="122"/>
    <cellStyle name="Hipervínculo" xfId="123"/>
    <cellStyle name="Hipervínculo visitado" xfId="124"/>
    <cellStyle name="Hipervínculo" xfId="125"/>
    <cellStyle name="Hipervínculo visitado" xfId="126"/>
    <cellStyle name="Hipervínculo" xfId="127"/>
    <cellStyle name="Hipervínculo visitado" xfId="128"/>
    <cellStyle name="Hipervínculo" xfId="129"/>
    <cellStyle name="Hipervínculo visitado" xfId="130"/>
    <cellStyle name="Hipervínculo" xfId="131"/>
    <cellStyle name="Hipervínculo visitado" xfId="132"/>
    <cellStyle name="Hipervínculo" xfId="133"/>
    <cellStyle name="Hipervínculo visitado" xfId="134"/>
    <cellStyle name="Hipervínculo" xfId="135"/>
    <cellStyle name="Hipervínculo visitado" xfId="136"/>
    <cellStyle name="Hipervínculo" xfId="137"/>
    <cellStyle name="Hipervínculo visitado" xfId="138"/>
    <cellStyle name="Hipervínculo" xfId="139"/>
    <cellStyle name="Hipervínculo visitado" xfId="140"/>
    <cellStyle name="Hipervínculo" xfId="141"/>
    <cellStyle name="Hipervínculo visitado" xfId="142"/>
    <cellStyle name="Hipervínculo" xfId="143"/>
    <cellStyle name="Hipervínculo visitado" xfId="144"/>
    <cellStyle name="Hipervínculo" xfId="145"/>
    <cellStyle name="Hipervínculo visitado" xfId="146"/>
    <cellStyle name="Hipervínculo" xfId="147"/>
    <cellStyle name="Hipervínculo visitado" xfId="148"/>
    <cellStyle name="Hipervínculo" xfId="149"/>
    <cellStyle name="Hipervínculo visitado" xfId="150"/>
    <cellStyle name="Hipervínculo" xfId="151"/>
    <cellStyle name="Hipervínculo visitado" xfId="152"/>
    <cellStyle name="Hipervínculo" xfId="153"/>
    <cellStyle name="Hipervínculo visitado" xfId="154"/>
    <cellStyle name="Hipervínculo" xfId="155"/>
    <cellStyle name="Hipervínculo visitado" xfId="156"/>
    <cellStyle name="Hipervínculo" xfId="157"/>
    <cellStyle name="Hipervínculo visitado" xfId="158"/>
    <cellStyle name="Hipervínculo" xfId="159"/>
    <cellStyle name="Hipervínculo visitado" xfId="160"/>
    <cellStyle name="Hipervínculo" xfId="161"/>
    <cellStyle name="Hipervínculo visitado" xfId="162"/>
    <cellStyle name="Millares 3 2" xfId="163"/>
    <cellStyle name="Moneda 5 2" xfId="164"/>
    <cellStyle name="Millares 4 2" xfId="165"/>
    <cellStyle name="Millares" xfId="166"/>
    <cellStyle name="Moneda 6" xfId="167"/>
    <cellStyle name="Porcentaje"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1"/>
  <sheetViews>
    <sheetView tabSelected="1" zoomScale="70" zoomScaleNormal="70" workbookViewId="0" topLeftCell="F1">
      <pane ySplit="6" topLeftCell="A160" activePane="bottomLeft" state="frozen"/>
      <selection pane="bottomLeft" activeCell="N38" sqref="N38"/>
    </sheetView>
  </sheetViews>
  <sheetFormatPr defaultColWidth="42.140625" defaultRowHeight="15"/>
  <cols>
    <col min="1" max="1" width="10.57421875" style="31" customWidth="1"/>
    <col min="2" max="2" width="17.57421875" style="31" customWidth="1"/>
    <col min="3" max="3" width="12.8515625" style="31" customWidth="1"/>
    <col min="4" max="4" width="15.140625" style="31" customWidth="1"/>
    <col min="5" max="5" width="16.140625" style="31" customWidth="1"/>
    <col min="6" max="6" width="16.8515625" style="31" customWidth="1"/>
    <col min="7" max="7" width="16.421875" style="31" customWidth="1"/>
    <col min="8" max="8" width="21.28125" style="31" customWidth="1"/>
    <col min="9" max="9" width="20.57421875" style="31" customWidth="1"/>
    <col min="10" max="10" width="19.140625" style="71" customWidth="1"/>
    <col min="11" max="11" width="15.28125" style="71" customWidth="1"/>
    <col min="12" max="12" width="18.28125" style="71" customWidth="1"/>
    <col min="13" max="13" width="18.7109375" style="71" customWidth="1"/>
    <col min="14" max="14" width="57.8515625" style="71" customWidth="1"/>
    <col min="15" max="15" width="24.28125" style="71" customWidth="1"/>
    <col min="16" max="16" width="25.57421875" style="71" customWidth="1"/>
    <col min="17" max="17" width="22.28125" style="71" customWidth="1"/>
    <col min="18" max="18" width="42.140625" style="71" customWidth="1"/>
    <col min="19" max="19" width="21.7109375" style="31" customWidth="1"/>
    <col min="20" max="20" width="17.00390625" style="31" hidden="1" customWidth="1"/>
    <col min="21" max="21" width="18.8515625" style="31" hidden="1" customWidth="1"/>
    <col min="22" max="16384" width="42.140625" style="31" customWidth="1"/>
  </cols>
  <sheetData>
    <row r="1" spans="1:21" ht="18.75" customHeight="1">
      <c r="A1" s="147" t="s">
        <v>40</v>
      </c>
      <c r="B1" s="147"/>
      <c r="C1" s="147"/>
      <c r="D1" s="147"/>
      <c r="E1" s="147"/>
      <c r="F1" s="147"/>
      <c r="G1" s="147"/>
      <c r="H1" s="147"/>
      <c r="I1" s="147"/>
      <c r="J1" s="147"/>
      <c r="K1" s="147"/>
      <c r="L1" s="147"/>
      <c r="M1" s="147"/>
      <c r="N1" s="147"/>
      <c r="O1" s="147"/>
      <c r="P1" s="147"/>
      <c r="Q1" s="147"/>
      <c r="R1" s="147"/>
      <c r="S1" s="147"/>
      <c r="T1" s="147"/>
      <c r="U1" s="147"/>
    </row>
    <row r="2" spans="1:21" ht="18.75" customHeight="1">
      <c r="A2" s="147" t="s">
        <v>637</v>
      </c>
      <c r="B2" s="147"/>
      <c r="C2" s="147"/>
      <c r="D2" s="147"/>
      <c r="E2" s="147"/>
      <c r="F2" s="147"/>
      <c r="G2" s="147"/>
      <c r="H2" s="147"/>
      <c r="I2" s="147"/>
      <c r="J2" s="147"/>
      <c r="K2" s="147"/>
      <c r="L2" s="147"/>
      <c r="M2" s="147"/>
      <c r="N2" s="147"/>
      <c r="O2" s="147"/>
      <c r="P2" s="147"/>
      <c r="Q2" s="147"/>
      <c r="R2" s="147"/>
      <c r="S2" s="147"/>
      <c r="T2" s="147"/>
      <c r="U2" s="147"/>
    </row>
    <row r="3" spans="1:21" ht="34.5" customHeight="1">
      <c r="A3" s="148" t="s">
        <v>426</v>
      </c>
      <c r="B3" s="148"/>
      <c r="C3" s="148"/>
      <c r="D3" s="148"/>
      <c r="E3" s="148"/>
      <c r="F3" s="148"/>
      <c r="G3" s="148"/>
      <c r="H3" s="148"/>
      <c r="I3" s="148"/>
      <c r="J3" s="148"/>
      <c r="K3" s="148"/>
      <c r="L3" s="148"/>
      <c r="M3" s="148"/>
      <c r="N3" s="148"/>
      <c r="O3" s="148"/>
      <c r="P3" s="148"/>
      <c r="Q3" s="148"/>
      <c r="R3" s="148"/>
      <c r="S3" s="148"/>
      <c r="T3" s="148"/>
      <c r="U3" s="148"/>
    </row>
    <row r="4" spans="1:21" ht="23.25" customHeight="1">
      <c r="A4" s="149" t="s">
        <v>41</v>
      </c>
      <c r="B4" s="149"/>
      <c r="C4" s="149"/>
      <c r="D4" s="269" t="s">
        <v>422</v>
      </c>
      <c r="E4" s="269"/>
      <c r="F4" s="269"/>
      <c r="G4" s="269"/>
      <c r="H4" s="269"/>
      <c r="I4" s="269" t="s">
        <v>423</v>
      </c>
      <c r="J4" s="269"/>
      <c r="K4" s="269"/>
      <c r="L4" s="269"/>
      <c r="M4" s="269"/>
      <c r="N4" s="269"/>
      <c r="O4" s="269"/>
      <c r="P4" s="269"/>
      <c r="Q4" s="269"/>
      <c r="R4" s="269"/>
      <c r="S4" s="146" t="s">
        <v>0</v>
      </c>
      <c r="T4" s="146" t="s">
        <v>424</v>
      </c>
      <c r="U4" s="146" t="s">
        <v>425</v>
      </c>
    </row>
    <row r="5" spans="1:21" ht="27" customHeight="1">
      <c r="A5" s="144" t="s">
        <v>48</v>
      </c>
      <c r="B5" s="144" t="s">
        <v>49</v>
      </c>
      <c r="C5" s="144" t="s">
        <v>50</v>
      </c>
      <c r="D5" s="129" t="s">
        <v>42</v>
      </c>
      <c r="E5" s="129" t="s">
        <v>43</v>
      </c>
      <c r="F5" s="129" t="s">
        <v>12</v>
      </c>
      <c r="G5" s="129" t="s">
        <v>566</v>
      </c>
      <c r="H5" s="129" t="s">
        <v>1</v>
      </c>
      <c r="I5" s="129" t="s">
        <v>8</v>
      </c>
      <c r="J5" s="129" t="s">
        <v>44</v>
      </c>
      <c r="K5" s="129" t="s">
        <v>45</v>
      </c>
      <c r="L5" s="131" t="s">
        <v>636</v>
      </c>
      <c r="M5" s="132"/>
      <c r="N5" s="133"/>
      <c r="O5" s="134" t="s">
        <v>46</v>
      </c>
      <c r="P5" s="134" t="s">
        <v>47</v>
      </c>
      <c r="Q5" s="134" t="s">
        <v>10</v>
      </c>
      <c r="R5" s="134" t="s">
        <v>11</v>
      </c>
      <c r="S5" s="146"/>
      <c r="T5" s="146"/>
      <c r="U5" s="146"/>
    </row>
    <row r="6" spans="1:21" ht="25.5">
      <c r="A6" s="145"/>
      <c r="B6" s="145"/>
      <c r="C6" s="145"/>
      <c r="D6" s="130"/>
      <c r="E6" s="130"/>
      <c r="F6" s="130"/>
      <c r="G6" s="130"/>
      <c r="H6" s="130"/>
      <c r="I6" s="130"/>
      <c r="J6" s="130"/>
      <c r="K6" s="130"/>
      <c r="L6" s="88" t="s">
        <v>635</v>
      </c>
      <c r="M6" s="88" t="s">
        <v>545</v>
      </c>
      <c r="N6" s="88" t="s">
        <v>546</v>
      </c>
      <c r="O6" s="135"/>
      <c r="P6" s="135"/>
      <c r="Q6" s="135"/>
      <c r="R6" s="135"/>
      <c r="S6" s="146"/>
      <c r="T6" s="146"/>
      <c r="U6" s="146"/>
    </row>
    <row r="7" spans="1:21" ht="51" customHeight="1">
      <c r="A7" s="186" t="s">
        <v>51</v>
      </c>
      <c r="B7" s="194" t="s">
        <v>52</v>
      </c>
      <c r="C7" s="186" t="s">
        <v>53</v>
      </c>
      <c r="D7" s="186" t="s">
        <v>54</v>
      </c>
      <c r="E7" s="186" t="s">
        <v>55</v>
      </c>
      <c r="F7" s="204" t="s">
        <v>56</v>
      </c>
      <c r="G7" s="207" t="s">
        <v>57</v>
      </c>
      <c r="H7" s="167" t="s">
        <v>58</v>
      </c>
      <c r="I7" s="156" t="s">
        <v>567</v>
      </c>
      <c r="J7" s="120" t="s">
        <v>59</v>
      </c>
      <c r="K7" s="120" t="s">
        <v>60</v>
      </c>
      <c r="L7" s="136">
        <f>SUM(M7:M47)/7</f>
        <v>0.9785714285714285</v>
      </c>
      <c r="M7" s="117">
        <v>1</v>
      </c>
      <c r="N7" s="95" t="s">
        <v>640</v>
      </c>
      <c r="O7" s="120" t="s">
        <v>433</v>
      </c>
      <c r="P7" s="120" t="s">
        <v>61</v>
      </c>
      <c r="Q7" s="72" t="s">
        <v>62</v>
      </c>
      <c r="R7" s="72" t="s">
        <v>63</v>
      </c>
      <c r="S7" s="153" t="s">
        <v>64</v>
      </c>
      <c r="T7" s="34"/>
      <c r="U7" s="29"/>
    </row>
    <row r="8" spans="1:21" ht="12.75" customHeight="1">
      <c r="A8" s="186"/>
      <c r="B8" s="195"/>
      <c r="C8" s="186"/>
      <c r="D8" s="186"/>
      <c r="E8" s="186"/>
      <c r="F8" s="205"/>
      <c r="G8" s="208"/>
      <c r="H8" s="167"/>
      <c r="I8" s="156"/>
      <c r="J8" s="142"/>
      <c r="K8" s="142"/>
      <c r="L8" s="137"/>
      <c r="M8" s="107"/>
      <c r="N8" s="120" t="s">
        <v>639</v>
      </c>
      <c r="O8" s="142"/>
      <c r="P8" s="142"/>
      <c r="Q8" s="120" t="s">
        <v>431</v>
      </c>
      <c r="R8" s="120" t="s">
        <v>408</v>
      </c>
      <c r="S8" s="154"/>
      <c r="T8" s="150">
        <v>299028627</v>
      </c>
      <c r="U8" s="153" t="s">
        <v>430</v>
      </c>
    </row>
    <row r="9" spans="1:21" ht="15">
      <c r="A9" s="186"/>
      <c r="B9" s="195"/>
      <c r="C9" s="186"/>
      <c r="D9" s="186"/>
      <c r="E9" s="186"/>
      <c r="F9" s="205"/>
      <c r="G9" s="208"/>
      <c r="H9" s="167"/>
      <c r="I9" s="156"/>
      <c r="J9" s="142"/>
      <c r="K9" s="142"/>
      <c r="L9" s="137"/>
      <c r="M9" s="107"/>
      <c r="N9" s="142"/>
      <c r="O9" s="142"/>
      <c r="P9" s="142"/>
      <c r="Q9" s="142"/>
      <c r="R9" s="142"/>
      <c r="S9" s="154"/>
      <c r="T9" s="151"/>
      <c r="U9" s="154"/>
    </row>
    <row r="10" spans="1:21" ht="15">
      <c r="A10" s="186"/>
      <c r="B10" s="195"/>
      <c r="C10" s="186"/>
      <c r="D10" s="186"/>
      <c r="E10" s="186"/>
      <c r="F10" s="205"/>
      <c r="G10" s="208"/>
      <c r="H10" s="167"/>
      <c r="I10" s="156"/>
      <c r="J10" s="142"/>
      <c r="K10" s="142"/>
      <c r="L10" s="137"/>
      <c r="M10" s="107"/>
      <c r="N10" s="142"/>
      <c r="O10" s="142"/>
      <c r="P10" s="142"/>
      <c r="Q10" s="142"/>
      <c r="R10" s="142"/>
      <c r="S10" s="154"/>
      <c r="T10" s="151"/>
      <c r="U10" s="154"/>
    </row>
    <row r="11" spans="1:21" ht="15">
      <c r="A11" s="186"/>
      <c r="B11" s="195"/>
      <c r="C11" s="186"/>
      <c r="D11" s="186"/>
      <c r="E11" s="186"/>
      <c r="F11" s="205"/>
      <c r="G11" s="208"/>
      <c r="H11" s="167"/>
      <c r="I11" s="156"/>
      <c r="J11" s="142"/>
      <c r="K11" s="142"/>
      <c r="L11" s="137"/>
      <c r="M11" s="107"/>
      <c r="N11" s="142"/>
      <c r="O11" s="142"/>
      <c r="P11" s="142"/>
      <c r="Q11" s="142"/>
      <c r="R11" s="142"/>
      <c r="S11" s="154"/>
      <c r="T11" s="151"/>
      <c r="U11" s="154"/>
    </row>
    <row r="12" spans="1:21" ht="15">
      <c r="A12" s="186"/>
      <c r="B12" s="195"/>
      <c r="C12" s="186"/>
      <c r="D12" s="186"/>
      <c r="E12" s="186"/>
      <c r="F12" s="205"/>
      <c r="G12" s="208"/>
      <c r="H12" s="167"/>
      <c r="I12" s="156"/>
      <c r="J12" s="142"/>
      <c r="K12" s="142"/>
      <c r="L12" s="137"/>
      <c r="M12" s="107"/>
      <c r="N12" s="142"/>
      <c r="O12" s="142"/>
      <c r="P12" s="142"/>
      <c r="Q12" s="142"/>
      <c r="R12" s="142"/>
      <c r="S12" s="154"/>
      <c r="T12" s="151"/>
      <c r="U12" s="154"/>
    </row>
    <row r="13" spans="1:21" ht="15">
      <c r="A13" s="186"/>
      <c r="B13" s="195"/>
      <c r="C13" s="186"/>
      <c r="D13" s="186"/>
      <c r="E13" s="186"/>
      <c r="F13" s="205"/>
      <c r="G13" s="208"/>
      <c r="H13" s="167"/>
      <c r="I13" s="156"/>
      <c r="J13" s="142"/>
      <c r="K13" s="142"/>
      <c r="L13" s="137"/>
      <c r="M13" s="107"/>
      <c r="N13" s="121"/>
      <c r="O13" s="142"/>
      <c r="P13" s="142"/>
      <c r="Q13" s="121"/>
      <c r="R13" s="121"/>
      <c r="S13" s="154"/>
      <c r="T13" s="152"/>
      <c r="U13" s="155"/>
    </row>
    <row r="14" spans="1:21" ht="63.75" customHeight="1">
      <c r="A14" s="186"/>
      <c r="B14" s="195"/>
      <c r="C14" s="186"/>
      <c r="D14" s="186"/>
      <c r="E14" s="186"/>
      <c r="F14" s="205"/>
      <c r="G14" s="208"/>
      <c r="H14" s="167"/>
      <c r="I14" s="156"/>
      <c r="J14" s="142"/>
      <c r="K14" s="142"/>
      <c r="L14" s="137"/>
      <c r="M14" s="107"/>
      <c r="N14" s="95" t="s">
        <v>641</v>
      </c>
      <c r="O14" s="142"/>
      <c r="P14" s="142"/>
      <c r="Q14" s="72" t="s">
        <v>568</v>
      </c>
      <c r="R14" s="72" t="s">
        <v>432</v>
      </c>
      <c r="S14" s="154"/>
      <c r="T14" s="34"/>
      <c r="U14" s="29"/>
    </row>
    <row r="15" spans="1:21" ht="63.75">
      <c r="A15" s="186"/>
      <c r="B15" s="195"/>
      <c r="C15" s="186"/>
      <c r="D15" s="186"/>
      <c r="E15" s="186"/>
      <c r="F15" s="205"/>
      <c r="G15" s="208"/>
      <c r="H15" s="167"/>
      <c r="I15" s="156"/>
      <c r="J15" s="121"/>
      <c r="K15" s="121"/>
      <c r="L15" s="137"/>
      <c r="M15" s="108"/>
      <c r="N15" s="95" t="s">
        <v>642</v>
      </c>
      <c r="O15" s="121"/>
      <c r="P15" s="121"/>
      <c r="Q15" s="72" t="s">
        <v>569</v>
      </c>
      <c r="R15" s="72" t="s">
        <v>65</v>
      </c>
      <c r="S15" s="154"/>
      <c r="T15" s="34"/>
      <c r="U15" s="29"/>
    </row>
    <row r="16" spans="1:21" ht="38.25">
      <c r="A16" s="186"/>
      <c r="B16" s="195"/>
      <c r="C16" s="186"/>
      <c r="D16" s="186"/>
      <c r="E16" s="186"/>
      <c r="F16" s="205"/>
      <c r="G16" s="208"/>
      <c r="H16" s="167"/>
      <c r="I16" s="156"/>
      <c r="J16" s="120" t="s">
        <v>66</v>
      </c>
      <c r="K16" s="120" t="s">
        <v>638</v>
      </c>
      <c r="L16" s="137"/>
      <c r="M16" s="139">
        <v>1</v>
      </c>
      <c r="N16" s="120" t="s">
        <v>686</v>
      </c>
      <c r="O16" s="120" t="s">
        <v>67</v>
      </c>
      <c r="P16" s="120" t="s">
        <v>68</v>
      </c>
      <c r="Q16" s="120" t="s">
        <v>643</v>
      </c>
      <c r="R16" s="72" t="s">
        <v>69</v>
      </c>
      <c r="S16" s="154"/>
      <c r="T16" s="34"/>
      <c r="U16" s="29"/>
    </row>
    <row r="17" spans="1:21" ht="12.75" customHeight="1">
      <c r="A17" s="186"/>
      <c r="B17" s="195"/>
      <c r="C17" s="186"/>
      <c r="D17" s="186"/>
      <c r="E17" s="186"/>
      <c r="F17" s="205"/>
      <c r="G17" s="208"/>
      <c r="H17" s="167"/>
      <c r="I17" s="156"/>
      <c r="J17" s="142"/>
      <c r="K17" s="142"/>
      <c r="L17" s="137"/>
      <c r="M17" s="140"/>
      <c r="N17" s="142"/>
      <c r="O17" s="142"/>
      <c r="P17" s="142"/>
      <c r="Q17" s="142"/>
      <c r="R17" s="143" t="s">
        <v>70</v>
      </c>
      <c r="S17" s="154"/>
      <c r="T17" s="150">
        <v>125021000</v>
      </c>
      <c r="U17" s="153" t="s">
        <v>430</v>
      </c>
    </row>
    <row r="18" spans="1:21" ht="15">
      <c r="A18" s="186"/>
      <c r="B18" s="195"/>
      <c r="C18" s="186"/>
      <c r="D18" s="186"/>
      <c r="E18" s="186"/>
      <c r="F18" s="205"/>
      <c r="G18" s="208"/>
      <c r="H18" s="167"/>
      <c r="I18" s="156"/>
      <c r="J18" s="142"/>
      <c r="K18" s="142"/>
      <c r="L18" s="137"/>
      <c r="M18" s="140"/>
      <c r="N18" s="142"/>
      <c r="O18" s="142"/>
      <c r="P18" s="142"/>
      <c r="Q18" s="142"/>
      <c r="R18" s="143"/>
      <c r="S18" s="154"/>
      <c r="T18" s="151"/>
      <c r="U18" s="154"/>
    </row>
    <row r="19" spans="1:21" ht="15">
      <c r="A19" s="186"/>
      <c r="B19" s="195"/>
      <c r="C19" s="186"/>
      <c r="D19" s="186"/>
      <c r="E19" s="186"/>
      <c r="F19" s="205"/>
      <c r="G19" s="208"/>
      <c r="H19" s="167"/>
      <c r="I19" s="156"/>
      <c r="J19" s="142"/>
      <c r="K19" s="142"/>
      <c r="L19" s="137"/>
      <c r="M19" s="140"/>
      <c r="N19" s="142"/>
      <c r="O19" s="142"/>
      <c r="P19" s="142"/>
      <c r="Q19" s="142"/>
      <c r="R19" s="143"/>
      <c r="S19" s="154"/>
      <c r="T19" s="151"/>
      <c r="U19" s="154"/>
    </row>
    <row r="20" spans="1:21" ht="21" customHeight="1">
      <c r="A20" s="186"/>
      <c r="B20" s="195"/>
      <c r="C20" s="186"/>
      <c r="D20" s="186"/>
      <c r="E20" s="186"/>
      <c r="F20" s="205"/>
      <c r="G20" s="208"/>
      <c r="H20" s="167"/>
      <c r="I20" s="156"/>
      <c r="J20" s="142"/>
      <c r="K20" s="142"/>
      <c r="L20" s="137"/>
      <c r="M20" s="140"/>
      <c r="N20" s="142"/>
      <c r="O20" s="142"/>
      <c r="P20" s="142"/>
      <c r="Q20" s="142"/>
      <c r="R20" s="143"/>
      <c r="S20" s="154"/>
      <c r="T20" s="152"/>
      <c r="U20" s="154"/>
    </row>
    <row r="21" spans="1:21" ht="37.5" customHeight="1">
      <c r="A21" s="186"/>
      <c r="B21" s="195"/>
      <c r="C21" s="186"/>
      <c r="D21" s="186"/>
      <c r="E21" s="186"/>
      <c r="F21" s="205"/>
      <c r="G21" s="208"/>
      <c r="H21" s="167"/>
      <c r="I21" s="156"/>
      <c r="J21" s="121"/>
      <c r="K21" s="121"/>
      <c r="L21" s="137"/>
      <c r="M21" s="141"/>
      <c r="N21" s="121"/>
      <c r="O21" s="121"/>
      <c r="P21" s="121"/>
      <c r="Q21" s="121"/>
      <c r="R21" s="72" t="s">
        <v>71</v>
      </c>
      <c r="S21" s="154"/>
      <c r="T21" s="34">
        <v>78442140</v>
      </c>
      <c r="U21" s="155"/>
    </row>
    <row r="22" spans="1:21" ht="51" customHeight="1">
      <c r="A22" s="186"/>
      <c r="B22" s="195"/>
      <c r="C22" s="186"/>
      <c r="D22" s="186"/>
      <c r="E22" s="186"/>
      <c r="F22" s="205"/>
      <c r="G22" s="208"/>
      <c r="H22" s="167"/>
      <c r="I22" s="156"/>
      <c r="J22" s="120" t="s">
        <v>72</v>
      </c>
      <c r="K22" s="120" t="s">
        <v>570</v>
      </c>
      <c r="L22" s="137"/>
      <c r="M22" s="117">
        <v>1</v>
      </c>
      <c r="N22" s="73" t="s">
        <v>687</v>
      </c>
      <c r="O22" s="120" t="s">
        <v>73</v>
      </c>
      <c r="P22" s="120" t="s">
        <v>477</v>
      </c>
      <c r="Q22" s="73" t="s">
        <v>454</v>
      </c>
      <c r="R22" s="81" t="s">
        <v>407</v>
      </c>
      <c r="S22" s="154"/>
      <c r="T22" s="35">
        <v>256000000</v>
      </c>
      <c r="U22" s="28"/>
    </row>
    <row r="23" spans="1:21" ht="51" customHeight="1">
      <c r="A23" s="189"/>
      <c r="B23" s="195"/>
      <c r="C23" s="189"/>
      <c r="D23" s="189"/>
      <c r="E23" s="189"/>
      <c r="F23" s="205"/>
      <c r="G23" s="208"/>
      <c r="H23" s="168"/>
      <c r="I23" s="157"/>
      <c r="J23" s="142"/>
      <c r="K23" s="142"/>
      <c r="L23" s="138"/>
      <c r="M23" s="107"/>
      <c r="N23" s="120" t="s">
        <v>644</v>
      </c>
      <c r="O23" s="142"/>
      <c r="P23" s="142"/>
      <c r="Q23" s="120" t="s">
        <v>74</v>
      </c>
      <c r="R23" s="158" t="s">
        <v>478</v>
      </c>
      <c r="S23" s="154"/>
      <c r="T23" s="150">
        <v>244200000</v>
      </c>
      <c r="U23" s="153" t="s">
        <v>430</v>
      </c>
    </row>
    <row r="24" spans="1:21" ht="15">
      <c r="A24" s="186"/>
      <c r="B24" s="195"/>
      <c r="C24" s="186"/>
      <c r="D24" s="186"/>
      <c r="E24" s="186"/>
      <c r="F24" s="205"/>
      <c r="G24" s="208"/>
      <c r="H24" s="167"/>
      <c r="I24" s="156"/>
      <c r="J24" s="142"/>
      <c r="K24" s="142"/>
      <c r="L24" s="137"/>
      <c r="M24" s="107"/>
      <c r="N24" s="142"/>
      <c r="O24" s="142"/>
      <c r="P24" s="142"/>
      <c r="Q24" s="142"/>
      <c r="R24" s="159"/>
      <c r="S24" s="154"/>
      <c r="T24" s="151"/>
      <c r="U24" s="154"/>
    </row>
    <row r="25" spans="1:21" ht="15">
      <c r="A25" s="186"/>
      <c r="B25" s="195"/>
      <c r="C25" s="186"/>
      <c r="D25" s="186"/>
      <c r="E25" s="186"/>
      <c r="F25" s="205"/>
      <c r="G25" s="208"/>
      <c r="H25" s="167"/>
      <c r="I25" s="156"/>
      <c r="J25" s="142"/>
      <c r="K25" s="142"/>
      <c r="L25" s="137"/>
      <c r="M25" s="107"/>
      <c r="N25" s="142"/>
      <c r="O25" s="142"/>
      <c r="P25" s="142"/>
      <c r="Q25" s="142"/>
      <c r="R25" s="159"/>
      <c r="S25" s="154"/>
      <c r="T25" s="151"/>
      <c r="U25" s="154"/>
    </row>
    <row r="26" spans="1:21" ht="15">
      <c r="A26" s="186"/>
      <c r="B26" s="195"/>
      <c r="C26" s="186"/>
      <c r="D26" s="186"/>
      <c r="E26" s="186"/>
      <c r="F26" s="205"/>
      <c r="G26" s="208"/>
      <c r="H26" s="167"/>
      <c r="I26" s="156"/>
      <c r="J26" s="142"/>
      <c r="K26" s="142"/>
      <c r="L26" s="137"/>
      <c r="M26" s="107"/>
      <c r="N26" s="142"/>
      <c r="O26" s="142"/>
      <c r="P26" s="142"/>
      <c r="Q26" s="142"/>
      <c r="R26" s="159"/>
      <c r="S26" s="154"/>
      <c r="T26" s="151"/>
      <c r="U26" s="154"/>
    </row>
    <row r="27" spans="1:21" ht="15">
      <c r="A27" s="186"/>
      <c r="B27" s="195"/>
      <c r="C27" s="186"/>
      <c r="D27" s="186"/>
      <c r="E27" s="186"/>
      <c r="F27" s="205"/>
      <c r="G27" s="208"/>
      <c r="H27" s="167"/>
      <c r="I27" s="156"/>
      <c r="J27" s="142"/>
      <c r="K27" s="142"/>
      <c r="L27" s="137"/>
      <c r="M27" s="107"/>
      <c r="N27" s="142"/>
      <c r="O27" s="142"/>
      <c r="P27" s="142"/>
      <c r="Q27" s="142"/>
      <c r="R27" s="159"/>
      <c r="S27" s="154"/>
      <c r="T27" s="151"/>
      <c r="U27" s="154"/>
    </row>
    <row r="28" spans="1:21" ht="15">
      <c r="A28" s="186"/>
      <c r="B28" s="195"/>
      <c r="C28" s="186"/>
      <c r="D28" s="186"/>
      <c r="E28" s="186"/>
      <c r="F28" s="205"/>
      <c r="G28" s="208"/>
      <c r="H28" s="167"/>
      <c r="I28" s="156"/>
      <c r="J28" s="142"/>
      <c r="K28" s="142"/>
      <c r="L28" s="137"/>
      <c r="M28" s="107"/>
      <c r="N28" s="142"/>
      <c r="O28" s="142"/>
      <c r="P28" s="142"/>
      <c r="Q28" s="142"/>
      <c r="R28" s="159"/>
      <c r="S28" s="154"/>
      <c r="T28" s="151"/>
      <c r="U28" s="154"/>
    </row>
    <row r="29" spans="1:21" ht="15">
      <c r="A29" s="186"/>
      <c r="B29" s="195"/>
      <c r="C29" s="186"/>
      <c r="D29" s="186"/>
      <c r="E29" s="186"/>
      <c r="F29" s="205"/>
      <c r="G29" s="208"/>
      <c r="H29" s="167"/>
      <c r="I29" s="156"/>
      <c r="J29" s="142"/>
      <c r="K29" s="142"/>
      <c r="L29" s="137"/>
      <c r="M29" s="107"/>
      <c r="N29" s="142"/>
      <c r="O29" s="142"/>
      <c r="P29" s="142"/>
      <c r="Q29" s="142"/>
      <c r="R29" s="159"/>
      <c r="S29" s="154"/>
      <c r="T29" s="151"/>
      <c r="U29" s="154"/>
    </row>
    <row r="30" spans="1:21" ht="15">
      <c r="A30" s="186"/>
      <c r="B30" s="195"/>
      <c r="C30" s="186"/>
      <c r="D30" s="186"/>
      <c r="E30" s="186"/>
      <c r="F30" s="205"/>
      <c r="G30" s="208"/>
      <c r="H30" s="167"/>
      <c r="I30" s="156"/>
      <c r="J30" s="142"/>
      <c r="K30" s="142"/>
      <c r="L30" s="137"/>
      <c r="M30" s="107"/>
      <c r="N30" s="142"/>
      <c r="O30" s="142"/>
      <c r="P30" s="142"/>
      <c r="Q30" s="142"/>
      <c r="R30" s="159"/>
      <c r="S30" s="154"/>
      <c r="T30" s="151"/>
      <c r="U30" s="154"/>
    </row>
    <row r="31" spans="1:21" ht="15">
      <c r="A31" s="186"/>
      <c r="B31" s="195"/>
      <c r="C31" s="186"/>
      <c r="D31" s="186"/>
      <c r="E31" s="186"/>
      <c r="F31" s="205"/>
      <c r="G31" s="208"/>
      <c r="H31" s="167"/>
      <c r="I31" s="156"/>
      <c r="J31" s="142"/>
      <c r="K31" s="142"/>
      <c r="L31" s="137"/>
      <c r="M31" s="107"/>
      <c r="N31" s="121"/>
      <c r="O31" s="142"/>
      <c r="P31" s="142"/>
      <c r="Q31" s="121"/>
      <c r="R31" s="160"/>
      <c r="S31" s="154"/>
      <c r="T31" s="152"/>
      <c r="U31" s="155"/>
    </row>
    <row r="32" spans="1:21" ht="92.25" customHeight="1">
      <c r="A32" s="189"/>
      <c r="B32" s="195"/>
      <c r="C32" s="189"/>
      <c r="D32" s="189"/>
      <c r="E32" s="189"/>
      <c r="F32" s="205"/>
      <c r="G32" s="208"/>
      <c r="H32" s="168"/>
      <c r="I32" s="157"/>
      <c r="J32" s="121"/>
      <c r="K32" s="121"/>
      <c r="L32" s="138"/>
      <c r="M32" s="108"/>
      <c r="N32" s="73" t="s">
        <v>688</v>
      </c>
      <c r="O32" s="121"/>
      <c r="P32" s="121"/>
      <c r="Q32" s="73" t="s">
        <v>478</v>
      </c>
      <c r="R32" s="81" t="s">
        <v>75</v>
      </c>
      <c r="S32" s="154"/>
      <c r="T32" s="35"/>
      <c r="U32" s="28"/>
    </row>
    <row r="33" spans="1:21" ht="76.5">
      <c r="A33" s="189"/>
      <c r="B33" s="195"/>
      <c r="C33" s="189"/>
      <c r="D33" s="189"/>
      <c r="E33" s="189"/>
      <c r="F33" s="205"/>
      <c r="G33" s="208"/>
      <c r="H33" s="168"/>
      <c r="I33" s="157"/>
      <c r="J33" s="120" t="s">
        <v>76</v>
      </c>
      <c r="K33" s="120" t="s">
        <v>77</v>
      </c>
      <c r="L33" s="138"/>
      <c r="M33" s="117">
        <v>1</v>
      </c>
      <c r="N33" s="96" t="s">
        <v>689</v>
      </c>
      <c r="O33" s="161" t="s">
        <v>480</v>
      </c>
      <c r="P33" s="161" t="s">
        <v>571</v>
      </c>
      <c r="Q33" s="74" t="s">
        <v>455</v>
      </c>
      <c r="R33" s="82" t="s">
        <v>78</v>
      </c>
      <c r="S33" s="154"/>
      <c r="T33" s="36"/>
      <c r="U33" s="28"/>
    </row>
    <row r="34" spans="1:21" ht="51">
      <c r="A34" s="189"/>
      <c r="B34" s="195"/>
      <c r="C34" s="189"/>
      <c r="D34" s="189"/>
      <c r="E34" s="189"/>
      <c r="F34" s="205"/>
      <c r="G34" s="208"/>
      <c r="H34" s="168"/>
      <c r="I34" s="157"/>
      <c r="J34" s="142"/>
      <c r="K34" s="142"/>
      <c r="L34" s="138"/>
      <c r="M34" s="107"/>
      <c r="N34" s="96" t="s">
        <v>645</v>
      </c>
      <c r="O34" s="161"/>
      <c r="P34" s="161"/>
      <c r="Q34" s="74" t="s">
        <v>479</v>
      </c>
      <c r="R34" s="74" t="s">
        <v>79</v>
      </c>
      <c r="S34" s="154"/>
      <c r="T34" s="37"/>
      <c r="U34" s="28"/>
    </row>
    <row r="35" spans="1:21" ht="38.25">
      <c r="A35" s="189"/>
      <c r="B35" s="195"/>
      <c r="C35" s="189"/>
      <c r="D35" s="189"/>
      <c r="E35" s="189"/>
      <c r="F35" s="205"/>
      <c r="G35" s="208"/>
      <c r="H35" s="168"/>
      <c r="I35" s="157"/>
      <c r="J35" s="121"/>
      <c r="K35" s="121"/>
      <c r="L35" s="138"/>
      <c r="M35" s="108"/>
      <c r="N35" s="96" t="s">
        <v>690</v>
      </c>
      <c r="O35" s="161"/>
      <c r="P35" s="161"/>
      <c r="Q35" s="74" t="s">
        <v>434</v>
      </c>
      <c r="R35" s="74" t="s">
        <v>481</v>
      </c>
      <c r="S35" s="154"/>
      <c r="T35" s="36"/>
      <c r="U35" s="28"/>
    </row>
    <row r="36" spans="1:21" ht="69" customHeight="1">
      <c r="A36" s="189"/>
      <c r="B36" s="195"/>
      <c r="C36" s="189"/>
      <c r="D36" s="189"/>
      <c r="E36" s="189"/>
      <c r="F36" s="205"/>
      <c r="G36" s="208"/>
      <c r="H36" s="168"/>
      <c r="I36" s="157"/>
      <c r="J36" s="120" t="s">
        <v>80</v>
      </c>
      <c r="K36" s="120" t="s">
        <v>81</v>
      </c>
      <c r="L36" s="138"/>
      <c r="M36" s="117">
        <v>0.85</v>
      </c>
      <c r="N36" s="105" t="s">
        <v>646</v>
      </c>
      <c r="O36" s="120" t="s">
        <v>82</v>
      </c>
      <c r="P36" s="120" t="s">
        <v>83</v>
      </c>
      <c r="Q36" s="105" t="s">
        <v>435</v>
      </c>
      <c r="R36" s="105" t="s">
        <v>84</v>
      </c>
      <c r="S36" s="154"/>
      <c r="T36" s="36"/>
      <c r="U36" s="28"/>
    </row>
    <row r="37" spans="1:21" ht="69" customHeight="1">
      <c r="A37" s="189"/>
      <c r="B37" s="195"/>
      <c r="C37" s="189"/>
      <c r="D37" s="189"/>
      <c r="E37" s="189"/>
      <c r="F37" s="205"/>
      <c r="G37" s="208"/>
      <c r="H37" s="168"/>
      <c r="I37" s="157"/>
      <c r="J37" s="142"/>
      <c r="K37" s="142"/>
      <c r="L37" s="138"/>
      <c r="M37" s="107"/>
      <c r="N37" s="105" t="s">
        <v>691</v>
      </c>
      <c r="O37" s="142"/>
      <c r="P37" s="142"/>
      <c r="Q37" s="105" t="s">
        <v>436</v>
      </c>
      <c r="R37" s="105" t="s">
        <v>572</v>
      </c>
      <c r="S37" s="154"/>
      <c r="T37" s="36"/>
      <c r="U37" s="89"/>
    </row>
    <row r="38" spans="1:21" ht="69" customHeight="1">
      <c r="A38" s="189"/>
      <c r="B38" s="195"/>
      <c r="C38" s="189"/>
      <c r="D38" s="189"/>
      <c r="E38" s="189"/>
      <c r="F38" s="205"/>
      <c r="G38" s="208"/>
      <c r="H38" s="168"/>
      <c r="I38" s="157"/>
      <c r="J38" s="121"/>
      <c r="K38" s="121"/>
      <c r="L38" s="138"/>
      <c r="M38" s="108"/>
      <c r="N38" s="105"/>
      <c r="O38" s="121"/>
      <c r="P38" s="121"/>
      <c r="Q38" s="105" t="s">
        <v>437</v>
      </c>
      <c r="R38" s="105" t="s">
        <v>85</v>
      </c>
      <c r="S38" s="154"/>
      <c r="T38" s="36">
        <v>50000000</v>
      </c>
      <c r="U38" s="28" t="s">
        <v>430</v>
      </c>
    </row>
    <row r="39" spans="1:21" ht="25.5" customHeight="1">
      <c r="A39" s="189"/>
      <c r="B39" s="195"/>
      <c r="C39" s="189"/>
      <c r="D39" s="189"/>
      <c r="E39" s="189"/>
      <c r="F39" s="205"/>
      <c r="G39" s="208"/>
      <c r="H39" s="168"/>
      <c r="I39" s="157"/>
      <c r="J39" s="120" t="s">
        <v>482</v>
      </c>
      <c r="K39" s="120" t="s">
        <v>483</v>
      </c>
      <c r="L39" s="138"/>
      <c r="M39" s="117">
        <v>1</v>
      </c>
      <c r="N39" s="96" t="s">
        <v>692</v>
      </c>
      <c r="O39" s="120" t="s">
        <v>86</v>
      </c>
      <c r="P39" s="120" t="s">
        <v>87</v>
      </c>
      <c r="Q39" s="74" t="s">
        <v>88</v>
      </c>
      <c r="R39" s="74" t="s">
        <v>573</v>
      </c>
      <c r="S39" s="154"/>
      <c r="T39" s="36"/>
      <c r="U39" s="28"/>
    </row>
    <row r="40" spans="1:21" ht="38.25" customHeight="1">
      <c r="A40" s="189"/>
      <c r="B40" s="195"/>
      <c r="C40" s="189"/>
      <c r="D40" s="189"/>
      <c r="E40" s="189"/>
      <c r="F40" s="205"/>
      <c r="G40" s="208"/>
      <c r="H40" s="168"/>
      <c r="I40" s="157"/>
      <c r="J40" s="142"/>
      <c r="K40" s="142"/>
      <c r="L40" s="138"/>
      <c r="M40" s="107"/>
      <c r="N40" s="120" t="s">
        <v>647</v>
      </c>
      <c r="O40" s="142"/>
      <c r="P40" s="142"/>
      <c r="Q40" s="120" t="s">
        <v>89</v>
      </c>
      <c r="R40" s="120" t="s">
        <v>574</v>
      </c>
      <c r="S40" s="154"/>
      <c r="T40" s="150">
        <v>40800000</v>
      </c>
      <c r="U40" s="153" t="s">
        <v>430</v>
      </c>
    </row>
    <row r="41" spans="1:21" ht="15">
      <c r="A41" s="186"/>
      <c r="B41" s="195"/>
      <c r="C41" s="186"/>
      <c r="D41" s="186"/>
      <c r="E41" s="186"/>
      <c r="F41" s="205"/>
      <c r="G41" s="208"/>
      <c r="H41" s="167"/>
      <c r="I41" s="156"/>
      <c r="J41" s="142"/>
      <c r="K41" s="142"/>
      <c r="L41" s="137"/>
      <c r="M41" s="107"/>
      <c r="N41" s="121"/>
      <c r="O41" s="142"/>
      <c r="P41" s="142"/>
      <c r="Q41" s="121"/>
      <c r="R41" s="121"/>
      <c r="S41" s="154"/>
      <c r="T41" s="152"/>
      <c r="U41" s="155"/>
    </row>
    <row r="42" spans="1:21" ht="38.25">
      <c r="A42" s="189"/>
      <c r="B42" s="195"/>
      <c r="C42" s="189"/>
      <c r="D42" s="189"/>
      <c r="E42" s="189"/>
      <c r="F42" s="205"/>
      <c r="G42" s="208"/>
      <c r="H42" s="168"/>
      <c r="I42" s="157"/>
      <c r="J42" s="121"/>
      <c r="K42" s="121"/>
      <c r="L42" s="138"/>
      <c r="M42" s="108"/>
      <c r="N42" s="97" t="s">
        <v>648</v>
      </c>
      <c r="O42" s="121"/>
      <c r="P42" s="121"/>
      <c r="Q42" s="74" t="s">
        <v>90</v>
      </c>
      <c r="R42" s="74" t="s">
        <v>91</v>
      </c>
      <c r="S42" s="154"/>
      <c r="T42" s="36">
        <v>12000000</v>
      </c>
      <c r="U42" s="28"/>
    </row>
    <row r="43" spans="1:21" ht="51" customHeight="1">
      <c r="A43" s="189"/>
      <c r="B43" s="195"/>
      <c r="C43" s="189"/>
      <c r="D43" s="189"/>
      <c r="E43" s="189"/>
      <c r="F43" s="205"/>
      <c r="G43" s="208"/>
      <c r="H43" s="168"/>
      <c r="I43" s="157"/>
      <c r="J43" s="120" t="s">
        <v>92</v>
      </c>
      <c r="K43" s="120" t="s">
        <v>93</v>
      </c>
      <c r="L43" s="138"/>
      <c r="M43" s="117">
        <v>1</v>
      </c>
      <c r="N43" s="143" t="s">
        <v>649</v>
      </c>
      <c r="O43" s="120" t="s">
        <v>94</v>
      </c>
      <c r="P43" s="161" t="s">
        <v>95</v>
      </c>
      <c r="Q43" s="120" t="s">
        <v>96</v>
      </c>
      <c r="R43" s="120" t="s">
        <v>97</v>
      </c>
      <c r="S43" s="154"/>
      <c r="T43" s="164">
        <v>200000000</v>
      </c>
      <c r="U43" s="162" t="s">
        <v>430</v>
      </c>
    </row>
    <row r="44" spans="1:21" ht="15">
      <c r="A44" s="186"/>
      <c r="B44" s="195"/>
      <c r="C44" s="186"/>
      <c r="D44" s="186"/>
      <c r="E44" s="186"/>
      <c r="F44" s="205"/>
      <c r="G44" s="208"/>
      <c r="H44" s="167"/>
      <c r="I44" s="156"/>
      <c r="J44" s="142"/>
      <c r="K44" s="142"/>
      <c r="L44" s="137"/>
      <c r="M44" s="107"/>
      <c r="N44" s="143"/>
      <c r="O44" s="142"/>
      <c r="P44" s="143"/>
      <c r="Q44" s="142"/>
      <c r="R44" s="142"/>
      <c r="S44" s="154"/>
      <c r="T44" s="165"/>
      <c r="U44" s="163"/>
    </row>
    <row r="45" spans="1:21" ht="15">
      <c r="A45" s="186"/>
      <c r="B45" s="195"/>
      <c r="C45" s="186"/>
      <c r="D45" s="186"/>
      <c r="E45" s="186"/>
      <c r="F45" s="205"/>
      <c r="G45" s="208"/>
      <c r="H45" s="167"/>
      <c r="I45" s="156"/>
      <c r="J45" s="142"/>
      <c r="K45" s="142"/>
      <c r="L45" s="137"/>
      <c r="M45" s="107"/>
      <c r="N45" s="143"/>
      <c r="O45" s="142"/>
      <c r="P45" s="143"/>
      <c r="Q45" s="142"/>
      <c r="R45" s="142"/>
      <c r="S45" s="154"/>
      <c r="T45" s="165"/>
      <c r="U45" s="163"/>
    </row>
    <row r="46" spans="1:21" ht="15">
      <c r="A46" s="186"/>
      <c r="B46" s="195"/>
      <c r="C46" s="186"/>
      <c r="D46" s="186"/>
      <c r="E46" s="186"/>
      <c r="F46" s="205"/>
      <c r="G46" s="208"/>
      <c r="H46" s="167"/>
      <c r="I46" s="156"/>
      <c r="J46" s="142"/>
      <c r="K46" s="142"/>
      <c r="L46" s="137"/>
      <c r="M46" s="107"/>
      <c r="N46" s="143"/>
      <c r="O46" s="142"/>
      <c r="P46" s="143"/>
      <c r="Q46" s="121"/>
      <c r="R46" s="121"/>
      <c r="S46" s="154"/>
      <c r="T46" s="166"/>
      <c r="U46" s="163"/>
    </row>
    <row r="47" spans="1:21" ht="231.75" customHeight="1">
      <c r="A47" s="189"/>
      <c r="B47" s="195"/>
      <c r="C47" s="189"/>
      <c r="D47" s="189"/>
      <c r="E47" s="189"/>
      <c r="F47" s="206"/>
      <c r="G47" s="209"/>
      <c r="H47" s="168"/>
      <c r="I47" s="157"/>
      <c r="J47" s="121"/>
      <c r="K47" s="121"/>
      <c r="L47" s="138"/>
      <c r="M47" s="108"/>
      <c r="N47" s="80" t="s">
        <v>650</v>
      </c>
      <c r="O47" s="121"/>
      <c r="P47" s="161"/>
      <c r="Q47" s="74" t="s">
        <v>98</v>
      </c>
      <c r="R47" s="74" t="s">
        <v>99</v>
      </c>
      <c r="S47" s="155"/>
      <c r="T47" s="78"/>
      <c r="U47" s="162"/>
    </row>
    <row r="48" spans="1:21" ht="167.25" customHeight="1">
      <c r="A48" s="189"/>
      <c r="B48" s="195"/>
      <c r="C48" s="189"/>
      <c r="D48" s="189"/>
      <c r="E48" s="189"/>
      <c r="F48" s="214" t="s">
        <v>100</v>
      </c>
      <c r="G48" s="214" t="s">
        <v>101</v>
      </c>
      <c r="H48" s="169" t="s">
        <v>102</v>
      </c>
      <c r="I48" s="171" t="s">
        <v>103</v>
      </c>
      <c r="J48" s="120" t="s">
        <v>484</v>
      </c>
      <c r="K48" s="120" t="s">
        <v>485</v>
      </c>
      <c r="L48" s="173">
        <v>1</v>
      </c>
      <c r="M48" s="117">
        <v>1</v>
      </c>
      <c r="N48" s="76" t="s">
        <v>651</v>
      </c>
      <c r="O48" s="120" t="s">
        <v>486</v>
      </c>
      <c r="P48" s="120" t="s">
        <v>487</v>
      </c>
      <c r="Q48" s="72" t="s">
        <v>488</v>
      </c>
      <c r="R48" s="72" t="s">
        <v>489</v>
      </c>
      <c r="S48" s="153" t="s">
        <v>64</v>
      </c>
      <c r="T48" s="36"/>
      <c r="U48" s="28"/>
    </row>
    <row r="49" spans="1:21" ht="114.75">
      <c r="A49" s="186"/>
      <c r="B49" s="195"/>
      <c r="C49" s="186"/>
      <c r="D49" s="186"/>
      <c r="E49" s="186"/>
      <c r="F49" s="215"/>
      <c r="G49" s="215"/>
      <c r="H49" s="170"/>
      <c r="I49" s="172"/>
      <c r="J49" s="142"/>
      <c r="K49" s="142"/>
      <c r="L49" s="174"/>
      <c r="M49" s="108"/>
      <c r="N49" s="76" t="s">
        <v>652</v>
      </c>
      <c r="O49" s="142"/>
      <c r="P49" s="121"/>
      <c r="Q49" s="72" t="s">
        <v>653</v>
      </c>
      <c r="R49" s="72" t="s">
        <v>458</v>
      </c>
      <c r="S49" s="154"/>
      <c r="T49" s="52"/>
      <c r="U49" s="51"/>
    </row>
    <row r="50" spans="1:21" ht="75.75" customHeight="1">
      <c r="A50" s="189"/>
      <c r="B50" s="195"/>
      <c r="C50" s="189"/>
      <c r="D50" s="189"/>
      <c r="E50" s="189"/>
      <c r="F50" s="215"/>
      <c r="G50" s="215"/>
      <c r="H50" s="169"/>
      <c r="I50" s="171"/>
      <c r="J50" s="120" t="s">
        <v>346</v>
      </c>
      <c r="K50" s="120" t="s">
        <v>460</v>
      </c>
      <c r="L50" s="174"/>
      <c r="M50" s="117">
        <v>1</v>
      </c>
      <c r="N50" s="104" t="s">
        <v>693</v>
      </c>
      <c r="O50" s="161" t="s">
        <v>105</v>
      </c>
      <c r="P50" s="120" t="s">
        <v>106</v>
      </c>
      <c r="Q50" s="105" t="s">
        <v>459</v>
      </c>
      <c r="R50" s="105" t="s">
        <v>107</v>
      </c>
      <c r="S50" s="154"/>
      <c r="T50" s="36"/>
      <c r="U50" s="28"/>
    </row>
    <row r="51" spans="1:21" ht="106.5" customHeight="1">
      <c r="A51" s="189"/>
      <c r="B51" s="195"/>
      <c r="C51" s="189"/>
      <c r="D51" s="189"/>
      <c r="E51" s="189"/>
      <c r="F51" s="215"/>
      <c r="G51" s="215"/>
      <c r="H51" s="169"/>
      <c r="I51" s="171"/>
      <c r="J51" s="121"/>
      <c r="K51" s="121"/>
      <c r="L51" s="174"/>
      <c r="M51" s="108"/>
      <c r="N51" s="104" t="s">
        <v>654</v>
      </c>
      <c r="O51" s="161"/>
      <c r="P51" s="121"/>
      <c r="Q51" s="105" t="s">
        <v>104</v>
      </c>
      <c r="R51" s="105" t="s">
        <v>490</v>
      </c>
      <c r="S51" s="154"/>
      <c r="T51" s="36"/>
      <c r="U51" s="28"/>
    </row>
    <row r="52" spans="1:21" ht="145.5" customHeight="1">
      <c r="A52" s="189"/>
      <c r="B52" s="195"/>
      <c r="C52" s="189"/>
      <c r="D52" s="189"/>
      <c r="E52" s="189"/>
      <c r="F52" s="215"/>
      <c r="G52" s="215"/>
      <c r="H52" s="169"/>
      <c r="I52" s="171"/>
      <c r="J52" s="120" t="s">
        <v>270</v>
      </c>
      <c r="K52" s="120" t="s">
        <v>474</v>
      </c>
      <c r="L52" s="174"/>
      <c r="M52" s="117">
        <v>1</v>
      </c>
      <c r="N52" s="92" t="s">
        <v>655</v>
      </c>
      <c r="O52" s="120" t="s">
        <v>108</v>
      </c>
      <c r="P52" s="120" t="s">
        <v>491</v>
      </c>
      <c r="Q52" s="74" t="s">
        <v>109</v>
      </c>
      <c r="R52" s="74" t="s">
        <v>110</v>
      </c>
      <c r="S52" s="154"/>
      <c r="T52" s="36"/>
      <c r="U52" s="28"/>
    </row>
    <row r="53" spans="1:21" ht="110.25" customHeight="1">
      <c r="A53" s="189"/>
      <c r="B53" s="195"/>
      <c r="C53" s="189"/>
      <c r="D53" s="189"/>
      <c r="E53" s="189"/>
      <c r="F53" s="215"/>
      <c r="G53" s="215"/>
      <c r="H53" s="169"/>
      <c r="I53" s="171"/>
      <c r="J53" s="142"/>
      <c r="K53" s="142"/>
      <c r="L53" s="174"/>
      <c r="M53" s="107"/>
      <c r="N53" s="104" t="s">
        <v>694</v>
      </c>
      <c r="O53" s="142"/>
      <c r="P53" s="142"/>
      <c r="Q53" s="74" t="s">
        <v>111</v>
      </c>
      <c r="R53" s="74" t="s">
        <v>456</v>
      </c>
      <c r="S53" s="154"/>
      <c r="T53" s="36"/>
      <c r="U53" s="28"/>
    </row>
    <row r="54" spans="1:21" ht="63" customHeight="1">
      <c r="A54" s="189"/>
      <c r="B54" s="195"/>
      <c r="C54" s="189"/>
      <c r="D54" s="189"/>
      <c r="E54" s="189"/>
      <c r="F54" s="216"/>
      <c r="G54" s="216"/>
      <c r="H54" s="169"/>
      <c r="I54" s="171"/>
      <c r="J54" s="142"/>
      <c r="K54" s="121"/>
      <c r="L54" s="175"/>
      <c r="M54" s="108"/>
      <c r="N54" s="104" t="s">
        <v>695</v>
      </c>
      <c r="O54" s="142"/>
      <c r="P54" s="142"/>
      <c r="Q54" s="74" t="s">
        <v>492</v>
      </c>
      <c r="R54" s="74" t="s">
        <v>457</v>
      </c>
      <c r="S54" s="155"/>
      <c r="T54" s="36">
        <v>50000000</v>
      </c>
      <c r="U54" s="28" t="s">
        <v>430</v>
      </c>
    </row>
    <row r="55" spans="1:21" ht="51" customHeight="1">
      <c r="A55" s="189"/>
      <c r="B55" s="195"/>
      <c r="C55" s="189"/>
      <c r="D55" s="189"/>
      <c r="E55" s="189"/>
      <c r="F55" s="201" t="s">
        <v>112</v>
      </c>
      <c r="G55" s="201" t="s">
        <v>113</v>
      </c>
      <c r="H55" s="210" t="s">
        <v>114</v>
      </c>
      <c r="I55" s="212" t="s">
        <v>115</v>
      </c>
      <c r="J55" s="161" t="s">
        <v>438</v>
      </c>
      <c r="K55" s="120" t="s">
        <v>439</v>
      </c>
      <c r="L55" s="173">
        <f>SUM(M55:M68)/6</f>
        <v>0.975</v>
      </c>
      <c r="M55" s="117">
        <v>1</v>
      </c>
      <c r="N55" s="182" t="s">
        <v>657</v>
      </c>
      <c r="O55" s="161" t="s">
        <v>440</v>
      </c>
      <c r="P55" s="161" t="s">
        <v>441</v>
      </c>
      <c r="Q55" s="120" t="s">
        <v>440</v>
      </c>
      <c r="R55" s="184" t="s">
        <v>575</v>
      </c>
      <c r="S55" s="153" t="s">
        <v>64</v>
      </c>
      <c r="T55" s="38">
        <v>50690913</v>
      </c>
      <c r="U55" s="28" t="s">
        <v>430</v>
      </c>
    </row>
    <row r="56" spans="1:21" ht="15">
      <c r="A56" s="189"/>
      <c r="B56" s="195"/>
      <c r="C56" s="189"/>
      <c r="D56" s="189"/>
      <c r="E56" s="189"/>
      <c r="F56" s="202"/>
      <c r="G56" s="202"/>
      <c r="H56" s="210"/>
      <c r="I56" s="212"/>
      <c r="J56" s="161"/>
      <c r="K56" s="142"/>
      <c r="L56" s="174"/>
      <c r="M56" s="108"/>
      <c r="N56" s="183"/>
      <c r="O56" s="161"/>
      <c r="P56" s="161"/>
      <c r="Q56" s="121"/>
      <c r="R56" s="185"/>
      <c r="S56" s="154"/>
      <c r="T56" s="38"/>
      <c r="U56" s="28"/>
    </row>
    <row r="57" spans="1:21" ht="171.75" customHeight="1">
      <c r="A57" s="189"/>
      <c r="B57" s="195"/>
      <c r="C57" s="189"/>
      <c r="D57" s="189"/>
      <c r="E57" s="189"/>
      <c r="F57" s="202"/>
      <c r="G57" s="202"/>
      <c r="H57" s="210"/>
      <c r="I57" s="212"/>
      <c r="J57" s="161" t="s">
        <v>493</v>
      </c>
      <c r="K57" s="120" t="s">
        <v>494</v>
      </c>
      <c r="L57" s="174"/>
      <c r="M57" s="117">
        <v>1</v>
      </c>
      <c r="N57" s="76" t="s">
        <v>659</v>
      </c>
      <c r="O57" s="161" t="s">
        <v>495</v>
      </c>
      <c r="P57" s="161" t="s">
        <v>496</v>
      </c>
      <c r="Q57" s="105" t="s">
        <v>497</v>
      </c>
      <c r="R57" s="74" t="s">
        <v>498</v>
      </c>
      <c r="S57" s="154"/>
      <c r="T57" s="38">
        <v>249066176.44</v>
      </c>
      <c r="U57" s="60" t="s">
        <v>430</v>
      </c>
    </row>
    <row r="58" spans="1:21" ht="52.5" customHeight="1">
      <c r="A58" s="189"/>
      <c r="B58" s="195"/>
      <c r="C58" s="189"/>
      <c r="D58" s="189"/>
      <c r="E58" s="189"/>
      <c r="F58" s="202"/>
      <c r="G58" s="202"/>
      <c r="H58" s="210"/>
      <c r="I58" s="212"/>
      <c r="J58" s="161"/>
      <c r="K58" s="121"/>
      <c r="L58" s="174"/>
      <c r="M58" s="108"/>
      <c r="N58" s="76" t="s">
        <v>658</v>
      </c>
      <c r="O58" s="161"/>
      <c r="P58" s="161"/>
      <c r="Q58" s="74" t="s">
        <v>116</v>
      </c>
      <c r="R58" s="74" t="s">
        <v>503</v>
      </c>
      <c r="S58" s="154"/>
      <c r="T58" s="38"/>
      <c r="U58" s="28"/>
    </row>
    <row r="59" spans="1:21" ht="25.5" customHeight="1">
      <c r="A59" s="186"/>
      <c r="B59" s="195"/>
      <c r="C59" s="186"/>
      <c r="D59" s="186"/>
      <c r="E59" s="186"/>
      <c r="F59" s="202"/>
      <c r="G59" s="202"/>
      <c r="H59" s="211"/>
      <c r="I59" s="213"/>
      <c r="J59" s="179" t="s">
        <v>499</v>
      </c>
      <c r="K59" s="179" t="s">
        <v>500</v>
      </c>
      <c r="L59" s="174"/>
      <c r="M59" s="176">
        <v>1</v>
      </c>
      <c r="N59" s="83" t="s">
        <v>696</v>
      </c>
      <c r="O59" s="179" t="s">
        <v>502</v>
      </c>
      <c r="P59" s="179" t="s">
        <v>576</v>
      </c>
      <c r="Q59" s="75">
        <v>1</v>
      </c>
      <c r="R59" s="83" t="s">
        <v>391</v>
      </c>
      <c r="S59" s="154"/>
      <c r="T59" s="39">
        <v>1200000</v>
      </c>
      <c r="U59" s="60" t="s">
        <v>430</v>
      </c>
    </row>
    <row r="60" spans="1:21" ht="51">
      <c r="A60" s="186"/>
      <c r="B60" s="195"/>
      <c r="C60" s="186"/>
      <c r="D60" s="186"/>
      <c r="E60" s="186"/>
      <c r="F60" s="202"/>
      <c r="G60" s="202"/>
      <c r="H60" s="211"/>
      <c r="I60" s="213"/>
      <c r="J60" s="181"/>
      <c r="K60" s="181"/>
      <c r="L60" s="174"/>
      <c r="M60" s="177"/>
      <c r="N60" s="83" t="s">
        <v>697</v>
      </c>
      <c r="O60" s="181"/>
      <c r="P60" s="181"/>
      <c r="Q60" s="75">
        <v>4</v>
      </c>
      <c r="R60" s="83" t="s">
        <v>392</v>
      </c>
      <c r="S60" s="154"/>
      <c r="T60" s="39"/>
      <c r="U60" s="26"/>
    </row>
    <row r="61" spans="1:21" ht="38.25">
      <c r="A61" s="186"/>
      <c r="B61" s="195"/>
      <c r="C61" s="186"/>
      <c r="D61" s="186"/>
      <c r="E61" s="186"/>
      <c r="F61" s="202"/>
      <c r="G61" s="202"/>
      <c r="H61" s="211"/>
      <c r="I61" s="213"/>
      <c r="J61" s="181"/>
      <c r="K61" s="181"/>
      <c r="L61" s="174"/>
      <c r="M61" s="178"/>
      <c r="N61" s="83" t="s">
        <v>698</v>
      </c>
      <c r="O61" s="181"/>
      <c r="P61" s="181"/>
      <c r="Q61" s="75">
        <v>1</v>
      </c>
      <c r="R61" s="83" t="s">
        <v>393</v>
      </c>
      <c r="S61" s="154"/>
      <c r="T61" s="39"/>
      <c r="U61" s="26"/>
    </row>
    <row r="62" spans="1:21" ht="25.5">
      <c r="A62" s="186"/>
      <c r="B62" s="195"/>
      <c r="C62" s="186"/>
      <c r="D62" s="186"/>
      <c r="E62" s="186"/>
      <c r="F62" s="202"/>
      <c r="G62" s="202"/>
      <c r="H62" s="211"/>
      <c r="I62" s="213"/>
      <c r="J62" s="181"/>
      <c r="K62" s="179" t="s">
        <v>501</v>
      </c>
      <c r="L62" s="174"/>
      <c r="M62" s="176">
        <v>1</v>
      </c>
      <c r="N62" s="179" t="s">
        <v>699</v>
      </c>
      <c r="O62" s="179" t="s">
        <v>577</v>
      </c>
      <c r="P62" s="179" t="s">
        <v>524</v>
      </c>
      <c r="Q62" s="75">
        <v>1</v>
      </c>
      <c r="R62" s="83" t="s">
        <v>395</v>
      </c>
      <c r="S62" s="154"/>
      <c r="T62" s="39"/>
      <c r="U62" s="26"/>
    </row>
    <row r="63" spans="1:21" ht="96" customHeight="1">
      <c r="A63" s="186"/>
      <c r="B63" s="195"/>
      <c r="C63" s="186"/>
      <c r="D63" s="186"/>
      <c r="E63" s="186"/>
      <c r="F63" s="202"/>
      <c r="G63" s="202"/>
      <c r="H63" s="211"/>
      <c r="I63" s="213"/>
      <c r="J63" s="181"/>
      <c r="K63" s="181"/>
      <c r="L63" s="174"/>
      <c r="M63" s="178"/>
      <c r="N63" s="180"/>
      <c r="O63" s="181"/>
      <c r="P63" s="181"/>
      <c r="Q63" s="75">
        <v>1</v>
      </c>
      <c r="R63" s="83" t="s">
        <v>394</v>
      </c>
      <c r="S63" s="154"/>
      <c r="T63" s="39"/>
      <c r="U63" s="26"/>
    </row>
    <row r="64" spans="1:21" ht="89.25" customHeight="1">
      <c r="A64" s="189"/>
      <c r="B64" s="195"/>
      <c r="C64" s="189"/>
      <c r="D64" s="189"/>
      <c r="E64" s="189"/>
      <c r="F64" s="202"/>
      <c r="G64" s="202"/>
      <c r="H64" s="210"/>
      <c r="I64" s="212"/>
      <c r="J64" s="120" t="s">
        <v>185</v>
      </c>
      <c r="K64" s="120" t="s">
        <v>504</v>
      </c>
      <c r="L64" s="174"/>
      <c r="M64" s="117">
        <v>1</v>
      </c>
      <c r="N64" s="104" t="s">
        <v>700</v>
      </c>
      <c r="O64" s="120" t="s">
        <v>505</v>
      </c>
      <c r="P64" s="161" t="s">
        <v>578</v>
      </c>
      <c r="Q64" s="74" t="s">
        <v>579</v>
      </c>
      <c r="R64" s="74" t="s">
        <v>507</v>
      </c>
      <c r="S64" s="154"/>
      <c r="T64" s="38">
        <v>75000000</v>
      </c>
      <c r="U64" s="153" t="s">
        <v>430</v>
      </c>
    </row>
    <row r="65" spans="1:21" ht="216.75">
      <c r="A65" s="189"/>
      <c r="B65" s="195"/>
      <c r="C65" s="189"/>
      <c r="D65" s="189"/>
      <c r="E65" s="189"/>
      <c r="F65" s="202"/>
      <c r="G65" s="202"/>
      <c r="H65" s="210"/>
      <c r="I65" s="212"/>
      <c r="J65" s="121"/>
      <c r="K65" s="121"/>
      <c r="L65" s="174"/>
      <c r="M65" s="108"/>
      <c r="N65" s="76" t="s">
        <v>701</v>
      </c>
      <c r="O65" s="121"/>
      <c r="P65" s="161"/>
      <c r="Q65" s="91" t="s">
        <v>506</v>
      </c>
      <c r="R65" s="91" t="s">
        <v>580</v>
      </c>
      <c r="S65" s="154"/>
      <c r="T65" s="38">
        <v>5477000</v>
      </c>
      <c r="U65" s="155"/>
    </row>
    <row r="66" spans="1:21" ht="38.25">
      <c r="A66" s="189"/>
      <c r="B66" s="195"/>
      <c r="C66" s="189"/>
      <c r="D66" s="189"/>
      <c r="E66" s="189"/>
      <c r="F66" s="202"/>
      <c r="G66" s="202"/>
      <c r="H66" s="210"/>
      <c r="I66" s="212"/>
      <c r="J66" s="120" t="s">
        <v>117</v>
      </c>
      <c r="K66" s="120" t="s">
        <v>118</v>
      </c>
      <c r="L66" s="174"/>
      <c r="M66" s="117">
        <v>0.85</v>
      </c>
      <c r="N66" s="104" t="s">
        <v>702</v>
      </c>
      <c r="O66" s="120" t="s">
        <v>475</v>
      </c>
      <c r="P66" s="120" t="s">
        <v>476</v>
      </c>
      <c r="Q66" s="105" t="s">
        <v>119</v>
      </c>
      <c r="R66" s="74" t="s">
        <v>120</v>
      </c>
      <c r="S66" s="154"/>
      <c r="T66" s="38"/>
      <c r="U66" s="27"/>
    </row>
    <row r="67" spans="1:21" ht="38.25">
      <c r="A67" s="189"/>
      <c r="B67" s="195"/>
      <c r="C67" s="189"/>
      <c r="D67" s="189"/>
      <c r="E67" s="189"/>
      <c r="F67" s="202"/>
      <c r="G67" s="202"/>
      <c r="H67" s="210"/>
      <c r="I67" s="212"/>
      <c r="J67" s="142"/>
      <c r="K67" s="142"/>
      <c r="L67" s="174"/>
      <c r="M67" s="107"/>
      <c r="N67" s="104" t="s">
        <v>703</v>
      </c>
      <c r="O67" s="142"/>
      <c r="P67" s="142"/>
      <c r="Q67" s="105" t="s">
        <v>121</v>
      </c>
      <c r="R67" s="74" t="s">
        <v>122</v>
      </c>
      <c r="S67" s="154"/>
      <c r="T67" s="38"/>
      <c r="U67" s="27"/>
    </row>
    <row r="68" spans="1:21" ht="29.25" customHeight="1">
      <c r="A68" s="189"/>
      <c r="B68" s="195"/>
      <c r="C68" s="189"/>
      <c r="D68" s="189"/>
      <c r="E68" s="189"/>
      <c r="F68" s="203"/>
      <c r="G68" s="203"/>
      <c r="H68" s="210"/>
      <c r="I68" s="212"/>
      <c r="J68" s="121"/>
      <c r="K68" s="121"/>
      <c r="L68" s="175"/>
      <c r="M68" s="108"/>
      <c r="N68" s="104" t="s">
        <v>656</v>
      </c>
      <c r="O68" s="121"/>
      <c r="P68" s="121"/>
      <c r="Q68" s="105" t="s">
        <v>123</v>
      </c>
      <c r="R68" s="74" t="s">
        <v>124</v>
      </c>
      <c r="S68" s="155"/>
      <c r="T68" s="38"/>
      <c r="U68" s="28"/>
    </row>
    <row r="69" spans="1:21" ht="12.75" customHeight="1">
      <c r="A69" s="186" t="s">
        <v>125</v>
      </c>
      <c r="B69" s="195"/>
      <c r="C69" s="187" t="s">
        <v>126</v>
      </c>
      <c r="D69" s="189" t="s">
        <v>127</v>
      </c>
      <c r="E69" s="190" t="s">
        <v>128</v>
      </c>
      <c r="F69" s="192" t="s">
        <v>129</v>
      </c>
      <c r="G69" s="192" t="s">
        <v>130</v>
      </c>
      <c r="H69" s="171" t="s">
        <v>131</v>
      </c>
      <c r="I69" s="171" t="s">
        <v>522</v>
      </c>
      <c r="J69" s="161" t="s">
        <v>132</v>
      </c>
      <c r="K69" s="161" t="s">
        <v>133</v>
      </c>
      <c r="L69" s="173">
        <f>SUM(M69:M80)/5</f>
        <v>1</v>
      </c>
      <c r="M69" s="117">
        <v>1</v>
      </c>
      <c r="N69" s="120" t="s">
        <v>663</v>
      </c>
      <c r="O69" s="161" t="s">
        <v>134</v>
      </c>
      <c r="P69" s="161" t="s">
        <v>462</v>
      </c>
      <c r="Q69" s="120" t="s">
        <v>135</v>
      </c>
      <c r="R69" s="120" t="s">
        <v>136</v>
      </c>
      <c r="S69" s="153" t="s">
        <v>137</v>
      </c>
      <c r="T69" s="150">
        <v>141391788</v>
      </c>
      <c r="U69" s="153" t="s">
        <v>533</v>
      </c>
    </row>
    <row r="70" spans="1:21" ht="12.75" customHeight="1">
      <c r="A70" s="186"/>
      <c r="B70" s="195"/>
      <c r="C70" s="188"/>
      <c r="D70" s="186"/>
      <c r="E70" s="191"/>
      <c r="F70" s="193"/>
      <c r="G70" s="193"/>
      <c r="H70" s="172"/>
      <c r="I70" s="172"/>
      <c r="J70" s="143"/>
      <c r="K70" s="143"/>
      <c r="L70" s="174"/>
      <c r="M70" s="107"/>
      <c r="N70" s="142"/>
      <c r="O70" s="143"/>
      <c r="P70" s="143"/>
      <c r="Q70" s="142"/>
      <c r="R70" s="142"/>
      <c r="S70" s="154"/>
      <c r="T70" s="151"/>
      <c r="U70" s="154"/>
    </row>
    <row r="71" spans="1:21" ht="12.75" customHeight="1">
      <c r="A71" s="186"/>
      <c r="B71" s="195"/>
      <c r="C71" s="188"/>
      <c r="D71" s="186"/>
      <c r="E71" s="191"/>
      <c r="F71" s="193"/>
      <c r="G71" s="193"/>
      <c r="H71" s="172"/>
      <c r="I71" s="172"/>
      <c r="J71" s="143"/>
      <c r="K71" s="143"/>
      <c r="L71" s="174"/>
      <c r="M71" s="107"/>
      <c r="N71" s="142"/>
      <c r="O71" s="143"/>
      <c r="P71" s="143"/>
      <c r="Q71" s="142"/>
      <c r="R71" s="142"/>
      <c r="S71" s="154"/>
      <c r="T71" s="151"/>
      <c r="U71" s="154"/>
    </row>
    <row r="72" spans="1:21" ht="12.75" customHeight="1">
      <c r="A72" s="186"/>
      <c r="B72" s="195"/>
      <c r="C72" s="188"/>
      <c r="D72" s="186"/>
      <c r="E72" s="191"/>
      <c r="F72" s="193"/>
      <c r="G72" s="193"/>
      <c r="H72" s="172"/>
      <c r="I72" s="172"/>
      <c r="J72" s="143"/>
      <c r="K72" s="143"/>
      <c r="L72" s="174"/>
      <c r="M72" s="107"/>
      <c r="N72" s="142"/>
      <c r="O72" s="143"/>
      <c r="P72" s="143"/>
      <c r="Q72" s="142"/>
      <c r="R72" s="142"/>
      <c r="S72" s="154"/>
      <c r="T72" s="151"/>
      <c r="U72" s="154"/>
    </row>
    <row r="73" spans="1:21" ht="12.75" customHeight="1">
      <c r="A73" s="186"/>
      <c r="B73" s="195"/>
      <c r="C73" s="188"/>
      <c r="D73" s="186"/>
      <c r="E73" s="191"/>
      <c r="F73" s="193"/>
      <c r="G73" s="193"/>
      <c r="H73" s="172"/>
      <c r="I73" s="172"/>
      <c r="J73" s="143"/>
      <c r="K73" s="143"/>
      <c r="L73" s="174"/>
      <c r="M73" s="107"/>
      <c r="N73" s="142"/>
      <c r="O73" s="143"/>
      <c r="P73" s="143"/>
      <c r="Q73" s="142"/>
      <c r="R73" s="142"/>
      <c r="S73" s="154"/>
      <c r="T73" s="151"/>
      <c r="U73" s="154"/>
    </row>
    <row r="74" spans="1:21" ht="12.75" customHeight="1">
      <c r="A74" s="186"/>
      <c r="B74" s="195"/>
      <c r="C74" s="188"/>
      <c r="D74" s="186"/>
      <c r="E74" s="191"/>
      <c r="F74" s="193"/>
      <c r="G74" s="193"/>
      <c r="H74" s="172"/>
      <c r="I74" s="172"/>
      <c r="J74" s="143"/>
      <c r="K74" s="143"/>
      <c r="L74" s="174"/>
      <c r="M74" s="107"/>
      <c r="N74" s="142"/>
      <c r="O74" s="143"/>
      <c r="P74" s="143"/>
      <c r="Q74" s="142"/>
      <c r="R74" s="142"/>
      <c r="S74" s="154"/>
      <c r="T74" s="151"/>
      <c r="U74" s="154"/>
    </row>
    <row r="75" spans="1:21" ht="12.75" customHeight="1">
      <c r="A75" s="186"/>
      <c r="B75" s="195"/>
      <c r="C75" s="188"/>
      <c r="D75" s="186"/>
      <c r="E75" s="191"/>
      <c r="F75" s="193"/>
      <c r="G75" s="193"/>
      <c r="H75" s="172"/>
      <c r="I75" s="172"/>
      <c r="J75" s="143"/>
      <c r="K75" s="143"/>
      <c r="L75" s="174"/>
      <c r="M75" s="108"/>
      <c r="N75" s="121"/>
      <c r="O75" s="143"/>
      <c r="P75" s="143"/>
      <c r="Q75" s="121"/>
      <c r="R75" s="121"/>
      <c r="S75" s="154"/>
      <c r="T75" s="152"/>
      <c r="U75" s="154"/>
    </row>
    <row r="76" spans="1:21" ht="94.5" customHeight="1">
      <c r="A76" s="186"/>
      <c r="B76" s="195"/>
      <c r="C76" s="188"/>
      <c r="D76" s="189"/>
      <c r="E76" s="190"/>
      <c r="F76" s="192"/>
      <c r="G76" s="192"/>
      <c r="H76" s="171"/>
      <c r="I76" s="171"/>
      <c r="J76" s="161"/>
      <c r="K76" s="161"/>
      <c r="L76" s="174"/>
      <c r="M76" s="93">
        <v>1</v>
      </c>
      <c r="N76" s="76" t="s">
        <v>664</v>
      </c>
      <c r="O76" s="161"/>
      <c r="P76" s="161"/>
      <c r="Q76" s="74" t="s">
        <v>138</v>
      </c>
      <c r="R76" s="74" t="s">
        <v>139</v>
      </c>
      <c r="S76" s="154"/>
      <c r="T76" s="49">
        <v>32153666</v>
      </c>
      <c r="U76" s="154"/>
    </row>
    <row r="77" spans="1:21" ht="120" customHeight="1">
      <c r="A77" s="186"/>
      <c r="B77" s="195"/>
      <c r="C77" s="188"/>
      <c r="D77" s="189"/>
      <c r="E77" s="190"/>
      <c r="F77" s="192"/>
      <c r="G77" s="192"/>
      <c r="H77" s="171"/>
      <c r="I77" s="171"/>
      <c r="J77" s="161"/>
      <c r="K77" s="161"/>
      <c r="L77" s="174"/>
      <c r="M77" s="93">
        <v>1</v>
      </c>
      <c r="N77" s="76" t="s">
        <v>704</v>
      </c>
      <c r="O77" s="161"/>
      <c r="P77" s="161"/>
      <c r="Q77" s="74" t="s">
        <v>140</v>
      </c>
      <c r="R77" s="74" t="s">
        <v>141</v>
      </c>
      <c r="S77" s="154"/>
      <c r="T77" s="40">
        <v>22755413</v>
      </c>
      <c r="U77" s="154"/>
    </row>
    <row r="78" spans="1:21" ht="90" customHeight="1">
      <c r="A78" s="186"/>
      <c r="B78" s="195"/>
      <c r="C78" s="188"/>
      <c r="D78" s="189"/>
      <c r="E78" s="190"/>
      <c r="F78" s="192"/>
      <c r="G78" s="192"/>
      <c r="H78" s="171"/>
      <c r="I78" s="171"/>
      <c r="J78" s="161"/>
      <c r="K78" s="161"/>
      <c r="L78" s="174"/>
      <c r="M78" s="93">
        <v>1</v>
      </c>
      <c r="N78" s="76" t="s">
        <v>666</v>
      </c>
      <c r="O78" s="161"/>
      <c r="P78" s="161"/>
      <c r="Q78" s="74" t="s">
        <v>142</v>
      </c>
      <c r="R78" s="77" t="s">
        <v>143</v>
      </c>
      <c r="S78" s="154"/>
      <c r="T78" s="164"/>
      <c r="U78" s="154"/>
    </row>
    <row r="79" spans="1:21" ht="12.75" customHeight="1">
      <c r="A79" s="186"/>
      <c r="B79" s="195"/>
      <c r="C79" s="188"/>
      <c r="D79" s="189"/>
      <c r="E79" s="190"/>
      <c r="F79" s="192"/>
      <c r="G79" s="192"/>
      <c r="H79" s="171"/>
      <c r="I79" s="171"/>
      <c r="J79" s="161"/>
      <c r="K79" s="161"/>
      <c r="L79" s="174"/>
      <c r="M79" s="117">
        <v>1</v>
      </c>
      <c r="N79" s="120" t="s">
        <v>705</v>
      </c>
      <c r="O79" s="161"/>
      <c r="P79" s="161"/>
      <c r="Q79" s="120" t="s">
        <v>144</v>
      </c>
      <c r="R79" s="120" t="s">
        <v>145</v>
      </c>
      <c r="S79" s="154"/>
      <c r="T79" s="166"/>
      <c r="U79" s="155"/>
    </row>
    <row r="80" spans="1:21" ht="122.25" customHeight="1">
      <c r="A80" s="186"/>
      <c r="B80" s="195"/>
      <c r="C80" s="188"/>
      <c r="D80" s="189"/>
      <c r="E80" s="190"/>
      <c r="F80" s="192"/>
      <c r="G80" s="192"/>
      <c r="H80" s="171"/>
      <c r="I80" s="171"/>
      <c r="J80" s="161"/>
      <c r="K80" s="161"/>
      <c r="L80" s="175"/>
      <c r="M80" s="108"/>
      <c r="N80" s="121"/>
      <c r="O80" s="161"/>
      <c r="P80" s="161"/>
      <c r="Q80" s="121"/>
      <c r="R80" s="121"/>
      <c r="S80" s="154"/>
      <c r="T80" s="40">
        <v>40000000</v>
      </c>
      <c r="U80" s="58" t="s">
        <v>430</v>
      </c>
    </row>
    <row r="81" spans="1:21" ht="29.25" customHeight="1">
      <c r="A81" s="186"/>
      <c r="B81" s="195"/>
      <c r="C81" s="189" t="s">
        <v>146</v>
      </c>
      <c r="D81" s="189"/>
      <c r="E81" s="190" t="s">
        <v>147</v>
      </c>
      <c r="F81" s="197" t="s">
        <v>148</v>
      </c>
      <c r="G81" s="197" t="s">
        <v>149</v>
      </c>
      <c r="H81" s="210" t="s">
        <v>150</v>
      </c>
      <c r="I81" s="212">
        <v>35</v>
      </c>
      <c r="J81" s="161" t="s">
        <v>210</v>
      </c>
      <c r="K81" s="161" t="s">
        <v>211</v>
      </c>
      <c r="L81" s="173">
        <f>SUM(M81:M85)/4</f>
        <v>1</v>
      </c>
      <c r="M81" s="117">
        <v>1</v>
      </c>
      <c r="N81" s="120" t="s">
        <v>667</v>
      </c>
      <c r="O81" s="161" t="s">
        <v>151</v>
      </c>
      <c r="P81" s="161" t="s">
        <v>152</v>
      </c>
      <c r="Q81" s="120" t="s">
        <v>463</v>
      </c>
      <c r="R81" s="120" t="s">
        <v>153</v>
      </c>
      <c r="S81" s="162" t="s">
        <v>137</v>
      </c>
      <c r="T81" s="217">
        <v>85035200</v>
      </c>
      <c r="U81" s="153" t="s">
        <v>533</v>
      </c>
    </row>
    <row r="82" spans="1:21" ht="111.75" customHeight="1">
      <c r="A82" s="186"/>
      <c r="B82" s="195"/>
      <c r="C82" s="186"/>
      <c r="D82" s="186"/>
      <c r="E82" s="191"/>
      <c r="F82" s="198"/>
      <c r="G82" s="198"/>
      <c r="H82" s="211"/>
      <c r="I82" s="213"/>
      <c r="J82" s="143"/>
      <c r="K82" s="143"/>
      <c r="L82" s="174"/>
      <c r="M82" s="108"/>
      <c r="N82" s="121"/>
      <c r="O82" s="143"/>
      <c r="P82" s="143"/>
      <c r="Q82" s="142"/>
      <c r="R82" s="142"/>
      <c r="S82" s="163"/>
      <c r="T82" s="218"/>
      <c r="U82" s="154"/>
    </row>
    <row r="83" spans="1:21" ht="112.5" customHeight="1">
      <c r="A83" s="186"/>
      <c r="B83" s="195"/>
      <c r="C83" s="189"/>
      <c r="D83" s="189"/>
      <c r="E83" s="190"/>
      <c r="F83" s="197"/>
      <c r="G83" s="197"/>
      <c r="H83" s="210"/>
      <c r="I83" s="212"/>
      <c r="J83" s="161"/>
      <c r="K83" s="161"/>
      <c r="L83" s="174"/>
      <c r="M83" s="93">
        <v>1</v>
      </c>
      <c r="N83" s="76" t="s">
        <v>668</v>
      </c>
      <c r="O83" s="161"/>
      <c r="P83" s="161"/>
      <c r="Q83" s="74" t="s">
        <v>442</v>
      </c>
      <c r="R83" s="74" t="s">
        <v>154</v>
      </c>
      <c r="S83" s="162"/>
      <c r="T83" s="40">
        <v>324823757</v>
      </c>
      <c r="U83" s="154"/>
    </row>
    <row r="84" spans="1:21" ht="86.25" customHeight="1">
      <c r="A84" s="186"/>
      <c r="B84" s="195"/>
      <c r="C84" s="189"/>
      <c r="D84" s="189"/>
      <c r="E84" s="190"/>
      <c r="F84" s="197"/>
      <c r="G84" s="197"/>
      <c r="H84" s="210"/>
      <c r="I84" s="212"/>
      <c r="J84" s="161"/>
      <c r="K84" s="161"/>
      <c r="L84" s="174"/>
      <c r="M84" s="93">
        <v>1</v>
      </c>
      <c r="N84" s="76" t="s">
        <v>670</v>
      </c>
      <c r="O84" s="161"/>
      <c r="P84" s="161"/>
      <c r="Q84" s="74" t="s">
        <v>443</v>
      </c>
      <c r="R84" s="74" t="s">
        <v>155</v>
      </c>
      <c r="S84" s="162"/>
      <c r="T84" s="40">
        <v>5335437</v>
      </c>
      <c r="U84" s="155"/>
    </row>
    <row r="85" spans="1:21" ht="114" customHeight="1">
      <c r="A85" s="186"/>
      <c r="B85" s="195"/>
      <c r="C85" s="189"/>
      <c r="D85" s="189"/>
      <c r="E85" s="190"/>
      <c r="F85" s="197"/>
      <c r="G85" s="197"/>
      <c r="H85" s="210"/>
      <c r="I85" s="212"/>
      <c r="J85" s="161"/>
      <c r="K85" s="161"/>
      <c r="L85" s="175"/>
      <c r="M85" s="93">
        <v>1</v>
      </c>
      <c r="N85" s="76" t="s">
        <v>669</v>
      </c>
      <c r="O85" s="161"/>
      <c r="P85" s="161"/>
      <c r="Q85" s="74" t="s">
        <v>444</v>
      </c>
      <c r="R85" s="74" t="s">
        <v>156</v>
      </c>
      <c r="S85" s="162"/>
      <c r="T85" s="40"/>
      <c r="U85" s="33"/>
    </row>
    <row r="86" spans="1:21" ht="126.75" customHeight="1">
      <c r="A86" s="186"/>
      <c r="B86" s="195"/>
      <c r="C86" s="189"/>
      <c r="D86" s="189"/>
      <c r="E86" s="190"/>
      <c r="F86" s="192" t="s">
        <v>157</v>
      </c>
      <c r="G86" s="192" t="s">
        <v>158</v>
      </c>
      <c r="H86" s="171" t="s">
        <v>581</v>
      </c>
      <c r="I86" s="171" t="s">
        <v>159</v>
      </c>
      <c r="J86" s="74" t="s">
        <v>160</v>
      </c>
      <c r="K86" s="105" t="s">
        <v>161</v>
      </c>
      <c r="L86" s="173">
        <f>SUM(M86:M93)/8</f>
        <v>1</v>
      </c>
      <c r="M86" s="93">
        <v>1</v>
      </c>
      <c r="N86" s="76" t="s">
        <v>706</v>
      </c>
      <c r="O86" s="74" t="s">
        <v>162</v>
      </c>
      <c r="P86" s="74" t="s">
        <v>163</v>
      </c>
      <c r="Q86" s="77" t="s">
        <v>465</v>
      </c>
      <c r="R86" s="74" t="s">
        <v>464</v>
      </c>
      <c r="S86" s="162" t="s">
        <v>137</v>
      </c>
      <c r="T86" s="41" t="s">
        <v>164</v>
      </c>
      <c r="U86" s="4"/>
    </row>
    <row r="87" spans="1:21" ht="151.5" customHeight="1">
      <c r="A87" s="186"/>
      <c r="B87" s="195"/>
      <c r="C87" s="189"/>
      <c r="D87" s="189"/>
      <c r="E87" s="190"/>
      <c r="F87" s="192"/>
      <c r="G87" s="192"/>
      <c r="H87" s="171"/>
      <c r="I87" s="171"/>
      <c r="J87" s="161" t="s">
        <v>165</v>
      </c>
      <c r="K87" s="161" t="s">
        <v>192</v>
      </c>
      <c r="L87" s="220"/>
      <c r="M87" s="93">
        <v>1</v>
      </c>
      <c r="N87" s="76" t="s">
        <v>671</v>
      </c>
      <c r="O87" s="161" t="s">
        <v>166</v>
      </c>
      <c r="P87" s="161" t="s">
        <v>466</v>
      </c>
      <c r="Q87" s="74" t="s">
        <v>167</v>
      </c>
      <c r="R87" s="77" t="s">
        <v>467</v>
      </c>
      <c r="S87" s="162"/>
      <c r="T87" s="79"/>
      <c r="U87" s="79"/>
    </row>
    <row r="88" spans="1:21" ht="76.5">
      <c r="A88" s="186"/>
      <c r="B88" s="195"/>
      <c r="C88" s="189"/>
      <c r="D88" s="189"/>
      <c r="E88" s="190"/>
      <c r="F88" s="192"/>
      <c r="G88" s="192"/>
      <c r="H88" s="171"/>
      <c r="I88" s="171"/>
      <c r="J88" s="161"/>
      <c r="K88" s="161"/>
      <c r="L88" s="220"/>
      <c r="M88" s="93">
        <v>1</v>
      </c>
      <c r="N88" s="76" t="s">
        <v>582</v>
      </c>
      <c r="O88" s="161"/>
      <c r="P88" s="161"/>
      <c r="Q88" s="74" t="s">
        <v>468</v>
      </c>
      <c r="R88" s="74" t="s">
        <v>583</v>
      </c>
      <c r="S88" s="162"/>
      <c r="T88" s="79"/>
      <c r="U88" s="79"/>
    </row>
    <row r="89" spans="1:21" ht="351" customHeight="1">
      <c r="A89" s="186"/>
      <c r="B89" s="195"/>
      <c r="C89" s="189"/>
      <c r="D89" s="189"/>
      <c r="E89" s="190"/>
      <c r="F89" s="192"/>
      <c r="G89" s="192"/>
      <c r="H89" s="171"/>
      <c r="I89" s="171"/>
      <c r="J89" s="74" t="s">
        <v>160</v>
      </c>
      <c r="K89" s="105" t="s">
        <v>168</v>
      </c>
      <c r="L89" s="220"/>
      <c r="M89" s="93">
        <v>1</v>
      </c>
      <c r="N89" s="76" t="s">
        <v>584</v>
      </c>
      <c r="O89" s="74" t="s">
        <v>169</v>
      </c>
      <c r="P89" s="74" t="s">
        <v>469</v>
      </c>
      <c r="Q89" s="74" t="s">
        <v>470</v>
      </c>
      <c r="R89" s="84" t="s">
        <v>585</v>
      </c>
      <c r="S89" s="162"/>
      <c r="T89" s="43"/>
      <c r="U89" s="28"/>
    </row>
    <row r="90" spans="1:21" ht="79.5" customHeight="1">
      <c r="A90" s="186"/>
      <c r="B90" s="195"/>
      <c r="C90" s="189"/>
      <c r="D90" s="189"/>
      <c r="E90" s="190"/>
      <c r="F90" s="192"/>
      <c r="G90" s="192"/>
      <c r="H90" s="171"/>
      <c r="I90" s="171"/>
      <c r="J90" s="161" t="s">
        <v>160</v>
      </c>
      <c r="K90" s="161" t="s">
        <v>170</v>
      </c>
      <c r="L90" s="220"/>
      <c r="M90" s="93">
        <v>1</v>
      </c>
      <c r="N90" s="76" t="s">
        <v>707</v>
      </c>
      <c r="O90" s="161" t="s">
        <v>171</v>
      </c>
      <c r="P90" s="161" t="s">
        <v>586</v>
      </c>
      <c r="Q90" s="74" t="s">
        <v>172</v>
      </c>
      <c r="R90" s="74" t="s">
        <v>587</v>
      </c>
      <c r="S90" s="162"/>
      <c r="T90" s="43"/>
      <c r="U90" s="28"/>
    </row>
    <row r="91" spans="1:21" ht="51.75" customHeight="1">
      <c r="A91" s="186"/>
      <c r="B91" s="195"/>
      <c r="C91" s="189"/>
      <c r="D91" s="189"/>
      <c r="E91" s="190"/>
      <c r="F91" s="192"/>
      <c r="G91" s="192"/>
      <c r="H91" s="171"/>
      <c r="I91" s="171"/>
      <c r="J91" s="161"/>
      <c r="K91" s="161"/>
      <c r="L91" s="220"/>
      <c r="M91" s="93">
        <v>1</v>
      </c>
      <c r="N91" s="76" t="s">
        <v>708</v>
      </c>
      <c r="O91" s="161"/>
      <c r="P91" s="161"/>
      <c r="Q91" s="74" t="s">
        <v>471</v>
      </c>
      <c r="R91" s="74" t="s">
        <v>588</v>
      </c>
      <c r="S91" s="162"/>
      <c r="T91" s="43"/>
      <c r="U91" s="28"/>
    </row>
    <row r="92" spans="1:21" ht="76.5" customHeight="1">
      <c r="A92" s="186"/>
      <c r="B92" s="195"/>
      <c r="C92" s="186"/>
      <c r="D92" s="186"/>
      <c r="E92" s="191"/>
      <c r="F92" s="193"/>
      <c r="G92" s="193"/>
      <c r="H92" s="172"/>
      <c r="I92" s="172"/>
      <c r="J92" s="143"/>
      <c r="K92" s="143"/>
      <c r="L92" s="220"/>
      <c r="M92" s="93">
        <v>1</v>
      </c>
      <c r="N92" s="76" t="s">
        <v>589</v>
      </c>
      <c r="O92" s="143"/>
      <c r="P92" s="143"/>
      <c r="Q92" s="74" t="s">
        <v>173</v>
      </c>
      <c r="R92" s="74" t="s">
        <v>472</v>
      </c>
      <c r="S92" s="163"/>
      <c r="T92" s="55"/>
      <c r="U92" s="51"/>
    </row>
    <row r="93" spans="1:21" ht="89.25">
      <c r="A93" s="186"/>
      <c r="B93" s="195"/>
      <c r="C93" s="189"/>
      <c r="D93" s="189"/>
      <c r="E93" s="190"/>
      <c r="F93" s="192"/>
      <c r="G93" s="192"/>
      <c r="H93" s="171"/>
      <c r="I93" s="171"/>
      <c r="J93" s="161"/>
      <c r="K93" s="161"/>
      <c r="L93" s="221"/>
      <c r="M93" s="93">
        <v>1</v>
      </c>
      <c r="N93" s="76" t="s">
        <v>547</v>
      </c>
      <c r="O93" s="161"/>
      <c r="P93" s="161"/>
      <c r="Q93" s="74" t="s">
        <v>473</v>
      </c>
      <c r="R93" s="74" t="s">
        <v>590</v>
      </c>
      <c r="S93" s="162"/>
      <c r="T93" s="41"/>
      <c r="U93" s="28"/>
    </row>
    <row r="94" spans="1:21" ht="63.75" customHeight="1">
      <c r="A94" s="186"/>
      <c r="B94" s="195"/>
      <c r="C94" s="189"/>
      <c r="D94" s="189"/>
      <c r="E94" s="190"/>
      <c r="F94" s="197" t="s">
        <v>174</v>
      </c>
      <c r="G94" s="197" t="s">
        <v>175</v>
      </c>
      <c r="H94" s="210" t="s">
        <v>591</v>
      </c>
      <c r="I94" s="210" t="s">
        <v>405</v>
      </c>
      <c r="J94" s="161" t="s">
        <v>165</v>
      </c>
      <c r="K94" s="161" t="s">
        <v>194</v>
      </c>
      <c r="L94" s="219">
        <f>SUM(M94:M96)/3</f>
        <v>1</v>
      </c>
      <c r="M94" s="93">
        <v>1</v>
      </c>
      <c r="N94" s="76" t="s">
        <v>548</v>
      </c>
      <c r="O94" s="161" t="s">
        <v>193</v>
      </c>
      <c r="P94" s="161" t="s">
        <v>592</v>
      </c>
      <c r="Q94" s="74" t="s">
        <v>176</v>
      </c>
      <c r="R94" s="74" t="s">
        <v>177</v>
      </c>
      <c r="S94" s="162" t="s">
        <v>178</v>
      </c>
      <c r="T94" s="42">
        <v>35000000</v>
      </c>
      <c r="U94" s="153" t="s">
        <v>534</v>
      </c>
    </row>
    <row r="95" spans="1:21" ht="54.75" customHeight="1">
      <c r="A95" s="186"/>
      <c r="B95" s="195"/>
      <c r="C95" s="189"/>
      <c r="D95" s="189"/>
      <c r="E95" s="190"/>
      <c r="F95" s="197"/>
      <c r="G95" s="197"/>
      <c r="H95" s="210"/>
      <c r="I95" s="210"/>
      <c r="J95" s="161"/>
      <c r="K95" s="161"/>
      <c r="L95" s="174"/>
      <c r="M95" s="93">
        <v>1</v>
      </c>
      <c r="N95" s="76" t="s">
        <v>593</v>
      </c>
      <c r="O95" s="161"/>
      <c r="P95" s="161"/>
      <c r="Q95" s="74" t="s">
        <v>179</v>
      </c>
      <c r="R95" s="77" t="s">
        <v>180</v>
      </c>
      <c r="S95" s="162"/>
      <c r="T95" s="42">
        <v>38509900</v>
      </c>
      <c r="U95" s="154"/>
    </row>
    <row r="96" spans="1:21" ht="38.25">
      <c r="A96" s="186"/>
      <c r="B96" s="195"/>
      <c r="C96" s="189"/>
      <c r="D96" s="189"/>
      <c r="E96" s="190"/>
      <c r="F96" s="197"/>
      <c r="G96" s="197"/>
      <c r="H96" s="210"/>
      <c r="I96" s="210"/>
      <c r="J96" s="161"/>
      <c r="K96" s="161"/>
      <c r="L96" s="175"/>
      <c r="M96" s="93">
        <v>1</v>
      </c>
      <c r="N96" s="76" t="s">
        <v>549</v>
      </c>
      <c r="O96" s="161"/>
      <c r="P96" s="161"/>
      <c r="Q96" s="74" t="s">
        <v>396</v>
      </c>
      <c r="R96" s="74" t="s">
        <v>181</v>
      </c>
      <c r="S96" s="162"/>
      <c r="T96" s="41"/>
      <c r="U96" s="5"/>
    </row>
    <row r="97" spans="1:21" ht="51" customHeight="1">
      <c r="A97" s="186"/>
      <c r="B97" s="195"/>
      <c r="C97" s="189"/>
      <c r="D97" s="189"/>
      <c r="E97" s="190"/>
      <c r="F97" s="199" t="s">
        <v>182</v>
      </c>
      <c r="G97" s="199" t="s">
        <v>183</v>
      </c>
      <c r="H97" s="171" t="s">
        <v>184</v>
      </c>
      <c r="I97" s="236" t="s">
        <v>195</v>
      </c>
      <c r="J97" s="120" t="s">
        <v>185</v>
      </c>
      <c r="K97" s="120" t="s">
        <v>196</v>
      </c>
      <c r="L97" s="173">
        <f>SUM(M97:M119)/7</f>
        <v>0.9928571428571429</v>
      </c>
      <c r="M97" s="93">
        <v>1</v>
      </c>
      <c r="N97" s="76" t="s">
        <v>709</v>
      </c>
      <c r="O97" s="120" t="s">
        <v>523</v>
      </c>
      <c r="P97" s="120" t="s">
        <v>594</v>
      </c>
      <c r="Q97" s="74" t="s">
        <v>397</v>
      </c>
      <c r="R97" s="74" t="s">
        <v>595</v>
      </c>
      <c r="S97" s="153" t="s">
        <v>186</v>
      </c>
      <c r="T97" s="40">
        <v>122598870</v>
      </c>
      <c r="U97" s="58" t="s">
        <v>533</v>
      </c>
    </row>
    <row r="98" spans="1:21" ht="40.5" customHeight="1">
      <c r="A98" s="186"/>
      <c r="B98" s="195"/>
      <c r="C98" s="189"/>
      <c r="D98" s="189"/>
      <c r="E98" s="190"/>
      <c r="F98" s="199"/>
      <c r="G98" s="199"/>
      <c r="H98" s="171"/>
      <c r="I98" s="237"/>
      <c r="J98" s="142"/>
      <c r="K98" s="142"/>
      <c r="L98" s="220"/>
      <c r="M98" s="239">
        <v>0.95</v>
      </c>
      <c r="N98" s="143" t="s">
        <v>672</v>
      </c>
      <c r="O98" s="142"/>
      <c r="P98" s="142"/>
      <c r="Q98" s="120" t="s">
        <v>427</v>
      </c>
      <c r="R98" s="120" t="s">
        <v>411</v>
      </c>
      <c r="S98" s="154"/>
      <c r="T98" s="150">
        <v>94440000</v>
      </c>
      <c r="U98" s="153" t="s">
        <v>526</v>
      </c>
    </row>
    <row r="99" spans="1:21" ht="40.5" customHeight="1">
      <c r="A99" s="186"/>
      <c r="B99" s="195"/>
      <c r="C99" s="186"/>
      <c r="D99" s="186"/>
      <c r="E99" s="191"/>
      <c r="F99" s="200"/>
      <c r="G99" s="200"/>
      <c r="H99" s="172"/>
      <c r="I99" s="237"/>
      <c r="J99" s="142"/>
      <c r="K99" s="142"/>
      <c r="L99" s="220"/>
      <c r="M99" s="240"/>
      <c r="N99" s="143"/>
      <c r="O99" s="142"/>
      <c r="P99" s="142"/>
      <c r="Q99" s="142"/>
      <c r="R99" s="142"/>
      <c r="S99" s="154"/>
      <c r="T99" s="151"/>
      <c r="U99" s="154"/>
    </row>
    <row r="100" spans="1:21" ht="40.5" customHeight="1">
      <c r="A100" s="186"/>
      <c r="B100" s="195"/>
      <c r="C100" s="186"/>
      <c r="D100" s="186"/>
      <c r="E100" s="191"/>
      <c r="F100" s="200"/>
      <c r="G100" s="200"/>
      <c r="H100" s="172"/>
      <c r="I100" s="237"/>
      <c r="J100" s="142"/>
      <c r="K100" s="142"/>
      <c r="L100" s="220"/>
      <c r="M100" s="240"/>
      <c r="N100" s="143"/>
      <c r="O100" s="142"/>
      <c r="P100" s="142"/>
      <c r="Q100" s="121"/>
      <c r="R100" s="121"/>
      <c r="S100" s="154"/>
      <c r="T100" s="152"/>
      <c r="U100" s="155"/>
    </row>
    <row r="101" spans="1:21" ht="30.75" customHeight="1">
      <c r="A101" s="186"/>
      <c r="B101" s="195"/>
      <c r="C101" s="189"/>
      <c r="D101" s="189"/>
      <c r="E101" s="190"/>
      <c r="F101" s="199"/>
      <c r="G101" s="199"/>
      <c r="H101" s="171"/>
      <c r="I101" s="237"/>
      <c r="J101" s="142"/>
      <c r="K101" s="142"/>
      <c r="L101" s="220"/>
      <c r="M101" s="239">
        <v>1</v>
      </c>
      <c r="N101" s="143" t="s">
        <v>710</v>
      </c>
      <c r="O101" s="142"/>
      <c r="P101" s="142"/>
      <c r="Q101" s="120" t="s">
        <v>399</v>
      </c>
      <c r="R101" s="120" t="s">
        <v>187</v>
      </c>
      <c r="S101" s="154"/>
      <c r="T101" s="40">
        <v>3886017</v>
      </c>
      <c r="U101" s="59" t="s">
        <v>527</v>
      </c>
    </row>
    <row r="102" spans="1:21" ht="21.75" customHeight="1">
      <c r="A102" s="186"/>
      <c r="B102" s="195"/>
      <c r="C102" s="186"/>
      <c r="D102" s="186"/>
      <c r="E102" s="191"/>
      <c r="F102" s="200"/>
      <c r="G102" s="200"/>
      <c r="H102" s="172"/>
      <c r="I102" s="237"/>
      <c r="J102" s="142"/>
      <c r="K102" s="142"/>
      <c r="L102" s="220"/>
      <c r="M102" s="240"/>
      <c r="N102" s="143"/>
      <c r="O102" s="142"/>
      <c r="P102" s="142"/>
      <c r="Q102" s="142"/>
      <c r="R102" s="142"/>
      <c r="S102" s="154"/>
      <c r="T102" s="40">
        <v>22386547</v>
      </c>
      <c r="U102" s="59" t="s">
        <v>430</v>
      </c>
    </row>
    <row r="103" spans="1:21" ht="24" customHeight="1">
      <c r="A103" s="186"/>
      <c r="B103" s="195"/>
      <c r="C103" s="186"/>
      <c r="D103" s="186"/>
      <c r="E103" s="191"/>
      <c r="F103" s="200"/>
      <c r="G103" s="200"/>
      <c r="H103" s="172"/>
      <c r="I103" s="237"/>
      <c r="J103" s="142"/>
      <c r="K103" s="142"/>
      <c r="L103" s="220"/>
      <c r="M103" s="240"/>
      <c r="N103" s="143"/>
      <c r="O103" s="142"/>
      <c r="P103" s="142"/>
      <c r="Q103" s="142"/>
      <c r="R103" s="142"/>
      <c r="S103" s="154"/>
      <c r="T103" s="40">
        <v>188852039</v>
      </c>
      <c r="U103" s="59" t="s">
        <v>528</v>
      </c>
    </row>
    <row r="104" spans="1:21" ht="26.25" customHeight="1">
      <c r="A104" s="186"/>
      <c r="B104" s="195"/>
      <c r="C104" s="189"/>
      <c r="D104" s="189"/>
      <c r="E104" s="190"/>
      <c r="F104" s="199"/>
      <c r="G104" s="199"/>
      <c r="H104" s="171"/>
      <c r="I104" s="237"/>
      <c r="J104" s="142"/>
      <c r="K104" s="142"/>
      <c r="L104" s="220"/>
      <c r="M104" s="239">
        <v>1</v>
      </c>
      <c r="N104" s="143" t="s">
        <v>596</v>
      </c>
      <c r="O104" s="142"/>
      <c r="P104" s="142"/>
      <c r="Q104" s="120" t="s">
        <v>398</v>
      </c>
      <c r="R104" s="120" t="s">
        <v>188</v>
      </c>
      <c r="S104" s="154"/>
      <c r="T104" s="150">
        <v>88825733</v>
      </c>
      <c r="U104" s="153" t="s">
        <v>527</v>
      </c>
    </row>
    <row r="105" spans="1:21" ht="21" customHeight="1">
      <c r="A105" s="186"/>
      <c r="B105" s="195"/>
      <c r="C105" s="186"/>
      <c r="D105" s="186"/>
      <c r="E105" s="191"/>
      <c r="F105" s="200"/>
      <c r="G105" s="200"/>
      <c r="H105" s="172"/>
      <c r="I105" s="237"/>
      <c r="J105" s="142"/>
      <c r="K105" s="142"/>
      <c r="L105" s="220"/>
      <c r="M105" s="240"/>
      <c r="N105" s="143"/>
      <c r="O105" s="142"/>
      <c r="P105" s="142"/>
      <c r="Q105" s="142"/>
      <c r="R105" s="142"/>
      <c r="S105" s="154"/>
      <c r="T105" s="151"/>
      <c r="U105" s="154"/>
    </row>
    <row r="106" spans="1:21" ht="24" customHeight="1">
      <c r="A106" s="186"/>
      <c r="B106" s="195"/>
      <c r="C106" s="186"/>
      <c r="D106" s="186"/>
      <c r="E106" s="191"/>
      <c r="F106" s="200"/>
      <c r="G106" s="200"/>
      <c r="H106" s="172"/>
      <c r="I106" s="237"/>
      <c r="J106" s="142"/>
      <c r="K106" s="142"/>
      <c r="L106" s="220"/>
      <c r="M106" s="240"/>
      <c r="N106" s="143"/>
      <c r="O106" s="142"/>
      <c r="P106" s="142"/>
      <c r="Q106" s="121"/>
      <c r="R106" s="121"/>
      <c r="S106" s="154"/>
      <c r="T106" s="152"/>
      <c r="U106" s="155"/>
    </row>
    <row r="107" spans="1:21" ht="12.75" customHeight="1">
      <c r="A107" s="186"/>
      <c r="B107" s="195"/>
      <c r="C107" s="189"/>
      <c r="D107" s="189"/>
      <c r="E107" s="190"/>
      <c r="F107" s="199"/>
      <c r="G107" s="199"/>
      <c r="H107" s="171"/>
      <c r="I107" s="236" t="s">
        <v>429</v>
      </c>
      <c r="J107" s="122" t="s">
        <v>185</v>
      </c>
      <c r="K107" s="122" t="s">
        <v>209</v>
      </c>
      <c r="L107" s="220"/>
      <c r="M107" s="117">
        <v>1</v>
      </c>
      <c r="N107" s="120" t="s">
        <v>681</v>
      </c>
      <c r="O107" s="122" t="s">
        <v>208</v>
      </c>
      <c r="P107" s="122" t="s">
        <v>428</v>
      </c>
      <c r="Q107" s="122" t="s">
        <v>199</v>
      </c>
      <c r="R107" s="122" t="s">
        <v>197</v>
      </c>
      <c r="S107" s="153" t="s">
        <v>189</v>
      </c>
      <c r="T107" s="150">
        <v>33420000</v>
      </c>
      <c r="U107" s="153" t="s">
        <v>534</v>
      </c>
    </row>
    <row r="108" spans="1:21" ht="12.75" customHeight="1">
      <c r="A108" s="186"/>
      <c r="B108" s="195"/>
      <c r="C108" s="186"/>
      <c r="D108" s="186"/>
      <c r="E108" s="191"/>
      <c r="F108" s="200"/>
      <c r="G108" s="200"/>
      <c r="H108" s="172"/>
      <c r="I108" s="237"/>
      <c r="J108" s="124"/>
      <c r="K108" s="124"/>
      <c r="L108" s="220"/>
      <c r="M108" s="118"/>
      <c r="N108" s="142"/>
      <c r="O108" s="124"/>
      <c r="P108" s="124"/>
      <c r="Q108" s="123"/>
      <c r="R108" s="123"/>
      <c r="S108" s="154"/>
      <c r="T108" s="152"/>
      <c r="U108" s="155"/>
    </row>
    <row r="109" spans="1:21" ht="12.75" customHeight="1">
      <c r="A109" s="186"/>
      <c r="B109" s="195"/>
      <c r="C109" s="189"/>
      <c r="D109" s="189"/>
      <c r="E109" s="190"/>
      <c r="F109" s="199"/>
      <c r="G109" s="199"/>
      <c r="H109" s="171"/>
      <c r="I109" s="237"/>
      <c r="J109" s="124"/>
      <c r="K109" s="124"/>
      <c r="L109" s="220"/>
      <c r="M109" s="118"/>
      <c r="N109" s="142"/>
      <c r="O109" s="124"/>
      <c r="P109" s="124"/>
      <c r="Q109" s="122" t="s">
        <v>199</v>
      </c>
      <c r="R109" s="122" t="s">
        <v>198</v>
      </c>
      <c r="S109" s="154"/>
      <c r="T109" s="150">
        <v>79000000</v>
      </c>
      <c r="U109" s="153" t="s">
        <v>430</v>
      </c>
    </row>
    <row r="110" spans="1:21" ht="12.75" customHeight="1">
      <c r="A110" s="186"/>
      <c r="B110" s="195"/>
      <c r="C110" s="186"/>
      <c r="D110" s="186"/>
      <c r="E110" s="191"/>
      <c r="F110" s="200"/>
      <c r="G110" s="200"/>
      <c r="H110" s="172"/>
      <c r="I110" s="237"/>
      <c r="J110" s="124"/>
      <c r="K110" s="124"/>
      <c r="L110" s="220"/>
      <c r="M110" s="118"/>
      <c r="N110" s="142"/>
      <c r="O110" s="124"/>
      <c r="P110" s="124"/>
      <c r="Q110" s="124"/>
      <c r="R110" s="124"/>
      <c r="S110" s="154"/>
      <c r="T110" s="151"/>
      <c r="U110" s="154"/>
    </row>
    <row r="111" spans="1:21" ht="12.75" customHeight="1">
      <c r="A111" s="186"/>
      <c r="B111" s="195"/>
      <c r="C111" s="186"/>
      <c r="D111" s="186"/>
      <c r="E111" s="191"/>
      <c r="F111" s="200"/>
      <c r="G111" s="200"/>
      <c r="H111" s="172"/>
      <c r="I111" s="237"/>
      <c r="J111" s="124"/>
      <c r="K111" s="124"/>
      <c r="L111" s="220"/>
      <c r="M111" s="118"/>
      <c r="N111" s="142"/>
      <c r="O111" s="124"/>
      <c r="P111" s="124"/>
      <c r="Q111" s="124"/>
      <c r="R111" s="124"/>
      <c r="S111" s="154"/>
      <c r="T111" s="151"/>
      <c r="U111" s="154"/>
    </row>
    <row r="112" spans="1:21" ht="12.75" customHeight="1">
      <c r="A112" s="186"/>
      <c r="B112" s="195"/>
      <c r="C112" s="186"/>
      <c r="D112" s="186"/>
      <c r="E112" s="191"/>
      <c r="F112" s="200"/>
      <c r="G112" s="200"/>
      <c r="H112" s="172"/>
      <c r="I112" s="238"/>
      <c r="J112" s="123"/>
      <c r="K112" s="123"/>
      <c r="L112" s="220"/>
      <c r="M112" s="119"/>
      <c r="N112" s="121"/>
      <c r="O112" s="123"/>
      <c r="P112" s="123"/>
      <c r="Q112" s="123"/>
      <c r="R112" s="123"/>
      <c r="S112" s="155"/>
      <c r="T112" s="152"/>
      <c r="U112" s="155"/>
    </row>
    <row r="113" spans="1:21" ht="81" customHeight="1">
      <c r="A113" s="186"/>
      <c r="B113" s="195"/>
      <c r="C113" s="189"/>
      <c r="D113" s="189"/>
      <c r="E113" s="190"/>
      <c r="F113" s="199"/>
      <c r="G113" s="199"/>
      <c r="H113" s="171"/>
      <c r="I113" s="236" t="s">
        <v>597</v>
      </c>
      <c r="J113" s="122" t="s">
        <v>203</v>
      </c>
      <c r="K113" s="122" t="s">
        <v>207</v>
      </c>
      <c r="L113" s="220"/>
      <c r="M113" s="234">
        <v>1</v>
      </c>
      <c r="N113" s="122" t="s">
        <v>550</v>
      </c>
      <c r="O113" s="122" t="s">
        <v>200</v>
      </c>
      <c r="P113" s="122" t="s">
        <v>190</v>
      </c>
      <c r="Q113" s="225" t="s">
        <v>104</v>
      </c>
      <c r="R113" s="122" t="s">
        <v>201</v>
      </c>
      <c r="S113" s="153" t="s">
        <v>137</v>
      </c>
      <c r="T113" s="150">
        <v>80833333</v>
      </c>
      <c r="U113" s="153" t="s">
        <v>533</v>
      </c>
    </row>
    <row r="114" spans="1:21" ht="81" customHeight="1">
      <c r="A114" s="186"/>
      <c r="B114" s="195"/>
      <c r="C114" s="186"/>
      <c r="D114" s="186"/>
      <c r="E114" s="191"/>
      <c r="F114" s="200"/>
      <c r="G114" s="200"/>
      <c r="H114" s="172"/>
      <c r="I114" s="237"/>
      <c r="J114" s="124"/>
      <c r="K114" s="124"/>
      <c r="L114" s="220"/>
      <c r="M114" s="235"/>
      <c r="N114" s="123"/>
      <c r="O114" s="124"/>
      <c r="P114" s="124"/>
      <c r="Q114" s="226"/>
      <c r="R114" s="124"/>
      <c r="S114" s="154"/>
      <c r="T114" s="152"/>
      <c r="U114" s="154"/>
    </row>
    <row r="115" spans="1:21" ht="36.75" customHeight="1">
      <c r="A115" s="186"/>
      <c r="B115" s="195"/>
      <c r="C115" s="186"/>
      <c r="D115" s="186"/>
      <c r="E115" s="191"/>
      <c r="F115" s="200"/>
      <c r="G115" s="200"/>
      <c r="H115" s="172"/>
      <c r="I115" s="237"/>
      <c r="J115" s="124"/>
      <c r="K115" s="124"/>
      <c r="L115" s="220"/>
      <c r="M115" s="242">
        <v>1</v>
      </c>
      <c r="N115" s="226" t="s">
        <v>550</v>
      </c>
      <c r="O115" s="124"/>
      <c r="P115" s="124"/>
      <c r="Q115" s="226"/>
      <c r="R115" s="122" t="s">
        <v>202</v>
      </c>
      <c r="S115" s="153" t="s">
        <v>64</v>
      </c>
      <c r="T115" s="150">
        <v>120266666</v>
      </c>
      <c r="U115" s="222" t="s">
        <v>430</v>
      </c>
    </row>
    <row r="116" spans="1:21" ht="36.75" customHeight="1">
      <c r="A116" s="186"/>
      <c r="B116" s="195"/>
      <c r="C116" s="186"/>
      <c r="D116" s="186"/>
      <c r="E116" s="191"/>
      <c r="F116" s="200"/>
      <c r="G116" s="200"/>
      <c r="H116" s="172"/>
      <c r="I116" s="237"/>
      <c r="J116" s="124"/>
      <c r="K116" s="124"/>
      <c r="L116" s="220"/>
      <c r="M116" s="242"/>
      <c r="N116" s="226"/>
      <c r="O116" s="124"/>
      <c r="P116" s="124"/>
      <c r="Q116" s="226"/>
      <c r="R116" s="124"/>
      <c r="S116" s="154"/>
      <c r="T116" s="151"/>
      <c r="U116" s="223"/>
    </row>
    <row r="117" spans="1:21" ht="36.75" customHeight="1">
      <c r="A117" s="186"/>
      <c r="B117" s="195"/>
      <c r="C117" s="186"/>
      <c r="D117" s="186"/>
      <c r="E117" s="191"/>
      <c r="F117" s="200"/>
      <c r="G117" s="200"/>
      <c r="H117" s="172"/>
      <c r="I117" s="237"/>
      <c r="J117" s="124"/>
      <c r="K117" s="124"/>
      <c r="L117" s="220"/>
      <c r="M117" s="242"/>
      <c r="N117" s="226"/>
      <c r="O117" s="124"/>
      <c r="P117" s="124"/>
      <c r="Q117" s="226"/>
      <c r="R117" s="124"/>
      <c r="S117" s="154"/>
      <c r="T117" s="151"/>
      <c r="U117" s="223"/>
    </row>
    <row r="118" spans="1:21" ht="36.75" customHeight="1">
      <c r="A118" s="186"/>
      <c r="B118" s="195"/>
      <c r="C118" s="186"/>
      <c r="D118" s="186"/>
      <c r="E118" s="191"/>
      <c r="F118" s="200"/>
      <c r="G118" s="200"/>
      <c r="H118" s="172"/>
      <c r="I118" s="237"/>
      <c r="J118" s="124"/>
      <c r="K118" s="124"/>
      <c r="L118" s="220"/>
      <c r="M118" s="242"/>
      <c r="N118" s="226"/>
      <c r="O118" s="124"/>
      <c r="P118" s="124"/>
      <c r="Q118" s="226"/>
      <c r="R118" s="124"/>
      <c r="S118" s="154"/>
      <c r="T118" s="151"/>
      <c r="U118" s="223"/>
    </row>
    <row r="119" spans="1:21" ht="36.75" customHeight="1">
      <c r="A119" s="186"/>
      <c r="B119" s="196"/>
      <c r="C119" s="189"/>
      <c r="D119" s="189"/>
      <c r="E119" s="190"/>
      <c r="F119" s="199"/>
      <c r="G119" s="199"/>
      <c r="H119" s="171"/>
      <c r="I119" s="238"/>
      <c r="J119" s="123"/>
      <c r="K119" s="123"/>
      <c r="L119" s="221"/>
      <c r="M119" s="242"/>
      <c r="N119" s="226"/>
      <c r="O119" s="123"/>
      <c r="P119" s="123"/>
      <c r="Q119" s="225"/>
      <c r="R119" s="123"/>
      <c r="S119" s="155"/>
      <c r="T119" s="152"/>
      <c r="U119" s="224"/>
    </row>
    <row r="120" spans="1:21" ht="9.75" customHeight="1">
      <c r="A120" s="30"/>
      <c r="B120" s="30"/>
      <c r="C120" s="30"/>
      <c r="D120" s="30"/>
      <c r="E120" s="30"/>
      <c r="F120" s="30"/>
      <c r="G120" s="30"/>
      <c r="H120" s="30"/>
      <c r="I120" s="30"/>
      <c r="J120" s="68"/>
      <c r="K120" s="68"/>
      <c r="L120" s="68"/>
      <c r="M120" s="68"/>
      <c r="N120" s="68"/>
      <c r="O120" s="68"/>
      <c r="P120" s="68"/>
      <c r="Q120" s="68"/>
      <c r="R120" s="85"/>
      <c r="S120" s="30"/>
      <c r="T120" s="44"/>
      <c r="U120" s="30"/>
    </row>
    <row r="121" spans="1:21" s="25" customFormat="1" ht="57" customHeight="1">
      <c r="A121" s="187" t="s">
        <v>284</v>
      </c>
      <c r="B121" s="187" t="s">
        <v>285</v>
      </c>
      <c r="C121" s="228" t="s">
        <v>368</v>
      </c>
      <c r="D121" s="187" t="s">
        <v>286</v>
      </c>
      <c r="E121" s="228" t="s">
        <v>598</v>
      </c>
      <c r="F121" s="231" t="s">
        <v>30</v>
      </c>
      <c r="G121" s="231" t="s">
        <v>31</v>
      </c>
      <c r="H121" s="231" t="s">
        <v>33</v>
      </c>
      <c r="I121" s="231" t="s">
        <v>355</v>
      </c>
      <c r="J121" s="122" t="s">
        <v>185</v>
      </c>
      <c r="K121" s="122" t="s">
        <v>354</v>
      </c>
      <c r="L121" s="109">
        <f>SUM(M121:M123)/3</f>
        <v>0.9933333333333333</v>
      </c>
      <c r="M121" s="93">
        <v>1</v>
      </c>
      <c r="N121" s="67" t="s">
        <v>711</v>
      </c>
      <c r="O121" s="122" t="s">
        <v>353</v>
      </c>
      <c r="P121" s="122" t="s">
        <v>34</v>
      </c>
      <c r="Q121" s="62" t="s">
        <v>350</v>
      </c>
      <c r="R121" s="62" t="s">
        <v>351</v>
      </c>
      <c r="S121" s="153" t="s">
        <v>32</v>
      </c>
      <c r="T121" s="45"/>
      <c r="U121" s="29"/>
    </row>
    <row r="122" spans="1:21" s="25" customFormat="1" ht="71.25" customHeight="1">
      <c r="A122" s="188"/>
      <c r="B122" s="188"/>
      <c r="C122" s="229"/>
      <c r="D122" s="188"/>
      <c r="E122" s="229"/>
      <c r="F122" s="232"/>
      <c r="G122" s="232"/>
      <c r="H122" s="232"/>
      <c r="I122" s="232"/>
      <c r="J122" s="124"/>
      <c r="K122" s="124"/>
      <c r="L122" s="115"/>
      <c r="M122" s="93">
        <v>1</v>
      </c>
      <c r="N122" s="67" t="s">
        <v>599</v>
      </c>
      <c r="O122" s="124"/>
      <c r="P122" s="124"/>
      <c r="Q122" s="62" t="s">
        <v>36</v>
      </c>
      <c r="R122" s="62" t="s">
        <v>35</v>
      </c>
      <c r="S122" s="154"/>
      <c r="T122" s="45"/>
      <c r="U122" s="29"/>
    </row>
    <row r="123" spans="1:21" s="25" customFormat="1" ht="60.75" customHeight="1">
      <c r="A123" s="227"/>
      <c r="B123" s="227"/>
      <c r="C123" s="230"/>
      <c r="D123" s="227"/>
      <c r="E123" s="230"/>
      <c r="F123" s="233"/>
      <c r="G123" s="233"/>
      <c r="H123" s="233"/>
      <c r="I123" s="233"/>
      <c r="J123" s="123"/>
      <c r="K123" s="123"/>
      <c r="L123" s="116"/>
      <c r="M123" s="93">
        <v>0.98</v>
      </c>
      <c r="N123" s="67" t="s">
        <v>712</v>
      </c>
      <c r="O123" s="123"/>
      <c r="P123" s="123"/>
      <c r="Q123" s="62" t="s">
        <v>37</v>
      </c>
      <c r="R123" s="62" t="s">
        <v>352</v>
      </c>
      <c r="S123" s="155"/>
      <c r="T123" s="45">
        <v>37200000</v>
      </c>
      <c r="U123" s="29" t="s">
        <v>529</v>
      </c>
    </row>
    <row r="124" spans="1:21" ht="9.75" customHeight="1">
      <c r="A124" s="30"/>
      <c r="B124" s="30"/>
      <c r="C124" s="30"/>
      <c r="D124" s="30"/>
      <c r="E124" s="30"/>
      <c r="F124" s="30"/>
      <c r="G124" s="30"/>
      <c r="H124" s="30"/>
      <c r="I124" s="30"/>
      <c r="J124" s="68"/>
      <c r="K124" s="68"/>
      <c r="L124" s="68"/>
      <c r="M124" s="68"/>
      <c r="N124" s="68"/>
      <c r="O124" s="68"/>
      <c r="P124" s="68"/>
      <c r="Q124" s="68"/>
      <c r="R124" s="85"/>
      <c r="S124" s="30"/>
      <c r="T124" s="44"/>
      <c r="U124" s="30"/>
    </row>
    <row r="125" spans="1:21" s="25" customFormat="1" ht="48" customHeight="1">
      <c r="A125" s="186" t="s">
        <v>284</v>
      </c>
      <c r="B125" s="186" t="s">
        <v>285</v>
      </c>
      <c r="C125" s="191" t="s">
        <v>366</v>
      </c>
      <c r="D125" s="186" t="s">
        <v>286</v>
      </c>
      <c r="E125" s="191" t="s">
        <v>400</v>
      </c>
      <c r="F125" s="241" t="s">
        <v>13</v>
      </c>
      <c r="G125" s="241" t="s">
        <v>15</v>
      </c>
      <c r="H125" s="241" t="s">
        <v>14</v>
      </c>
      <c r="I125" s="241" t="s">
        <v>205</v>
      </c>
      <c r="J125" s="226" t="s">
        <v>185</v>
      </c>
      <c r="K125" s="226" t="s">
        <v>321</v>
      </c>
      <c r="L125" s="109">
        <f>SUM(M125:M142)/5</f>
        <v>0.9800000000000001</v>
      </c>
      <c r="M125" s="106">
        <v>1</v>
      </c>
      <c r="N125" s="90" t="s">
        <v>600</v>
      </c>
      <c r="O125" s="143" t="s">
        <v>317</v>
      </c>
      <c r="P125" s="143" t="s">
        <v>303</v>
      </c>
      <c r="Q125" s="90" t="s">
        <v>304</v>
      </c>
      <c r="R125" s="90" t="s">
        <v>305</v>
      </c>
      <c r="S125" s="163" t="s">
        <v>344</v>
      </c>
      <c r="T125" s="45"/>
      <c r="U125" s="29"/>
    </row>
    <row r="126" spans="1:21" s="25" customFormat="1" ht="78.75" customHeight="1">
      <c r="A126" s="186"/>
      <c r="B126" s="186"/>
      <c r="C126" s="186"/>
      <c r="D126" s="186"/>
      <c r="E126" s="186"/>
      <c r="F126" s="241"/>
      <c r="G126" s="241"/>
      <c r="H126" s="241"/>
      <c r="I126" s="241"/>
      <c r="J126" s="226"/>
      <c r="K126" s="226"/>
      <c r="L126" s="110"/>
      <c r="M126" s="107"/>
      <c r="N126" s="90" t="s">
        <v>551</v>
      </c>
      <c r="O126" s="143"/>
      <c r="P126" s="143"/>
      <c r="Q126" s="90" t="s">
        <v>306</v>
      </c>
      <c r="R126" s="90" t="s">
        <v>307</v>
      </c>
      <c r="S126" s="163"/>
      <c r="T126" s="45"/>
      <c r="U126" s="29"/>
    </row>
    <row r="127" spans="1:21" s="25" customFormat="1" ht="109.5" customHeight="1">
      <c r="A127" s="186"/>
      <c r="B127" s="186"/>
      <c r="C127" s="186"/>
      <c r="D127" s="186"/>
      <c r="E127" s="186"/>
      <c r="F127" s="241"/>
      <c r="G127" s="241"/>
      <c r="H127" s="241"/>
      <c r="I127" s="241"/>
      <c r="J127" s="226"/>
      <c r="K127" s="226"/>
      <c r="L127" s="110"/>
      <c r="M127" s="108"/>
      <c r="N127" s="90" t="s">
        <v>713</v>
      </c>
      <c r="O127" s="143"/>
      <c r="P127" s="143"/>
      <c r="Q127" s="90" t="s">
        <v>601</v>
      </c>
      <c r="R127" s="90" t="s">
        <v>204</v>
      </c>
      <c r="S127" s="163"/>
      <c r="T127" s="45"/>
      <c r="U127" s="29"/>
    </row>
    <row r="128" spans="1:21" s="25" customFormat="1" ht="63.75" customHeight="1">
      <c r="A128" s="186"/>
      <c r="B128" s="186"/>
      <c r="C128" s="186"/>
      <c r="D128" s="186"/>
      <c r="E128" s="186"/>
      <c r="F128" s="241"/>
      <c r="G128" s="241"/>
      <c r="H128" s="241"/>
      <c r="I128" s="241" t="s">
        <v>370</v>
      </c>
      <c r="J128" s="226" t="s">
        <v>185</v>
      </c>
      <c r="K128" s="226" t="s">
        <v>322</v>
      </c>
      <c r="L128" s="110"/>
      <c r="M128" s="106">
        <v>0.9</v>
      </c>
      <c r="N128" s="98" t="s">
        <v>662</v>
      </c>
      <c r="O128" s="143" t="s">
        <v>318</v>
      </c>
      <c r="P128" s="143" t="s">
        <v>308</v>
      </c>
      <c r="Q128" s="90" t="s">
        <v>517</v>
      </c>
      <c r="R128" s="90" t="s">
        <v>516</v>
      </c>
      <c r="S128" s="80" t="s">
        <v>535</v>
      </c>
      <c r="T128" s="45"/>
      <c r="U128" s="6"/>
    </row>
    <row r="129" spans="1:21" s="25" customFormat="1" ht="69.75" customHeight="1">
      <c r="A129" s="186"/>
      <c r="B129" s="186"/>
      <c r="C129" s="186"/>
      <c r="D129" s="186"/>
      <c r="E129" s="186"/>
      <c r="F129" s="241"/>
      <c r="G129" s="241"/>
      <c r="H129" s="241"/>
      <c r="I129" s="241"/>
      <c r="J129" s="226"/>
      <c r="K129" s="226"/>
      <c r="L129" s="110"/>
      <c r="M129" s="125"/>
      <c r="N129" s="90" t="s">
        <v>714</v>
      </c>
      <c r="O129" s="143"/>
      <c r="P129" s="143"/>
      <c r="Q129" s="90" t="s">
        <v>461</v>
      </c>
      <c r="R129" s="90" t="s">
        <v>518</v>
      </c>
      <c r="S129" s="80" t="s">
        <v>540</v>
      </c>
      <c r="T129" s="45"/>
      <c r="U129" s="6"/>
    </row>
    <row r="130" spans="1:21" s="25" customFormat="1" ht="51.75" customHeight="1">
      <c r="A130" s="186"/>
      <c r="B130" s="186"/>
      <c r="C130" s="186"/>
      <c r="D130" s="186"/>
      <c r="E130" s="186"/>
      <c r="F130" s="241"/>
      <c r="G130" s="241"/>
      <c r="H130" s="241"/>
      <c r="I130" s="241"/>
      <c r="J130" s="226"/>
      <c r="K130" s="226"/>
      <c r="L130" s="110"/>
      <c r="M130" s="125"/>
      <c r="N130" s="90" t="s">
        <v>660</v>
      </c>
      <c r="O130" s="143"/>
      <c r="P130" s="143"/>
      <c r="Q130" s="90" t="s">
        <v>521</v>
      </c>
      <c r="R130" s="90" t="s">
        <v>519</v>
      </c>
      <c r="S130" s="80" t="s">
        <v>541</v>
      </c>
      <c r="T130" s="45"/>
      <c r="U130" s="54"/>
    </row>
    <row r="131" spans="1:21" s="25" customFormat="1" ht="102.75" customHeight="1">
      <c r="A131" s="186"/>
      <c r="B131" s="186"/>
      <c r="C131" s="186"/>
      <c r="D131" s="186"/>
      <c r="E131" s="186"/>
      <c r="F131" s="241"/>
      <c r="G131" s="241"/>
      <c r="H131" s="241"/>
      <c r="I131" s="241"/>
      <c r="J131" s="226"/>
      <c r="K131" s="226"/>
      <c r="L131" s="110"/>
      <c r="M131" s="126"/>
      <c r="N131" s="104" t="s">
        <v>715</v>
      </c>
      <c r="O131" s="143"/>
      <c r="P131" s="143"/>
      <c r="Q131" s="90" t="s">
        <v>512</v>
      </c>
      <c r="R131" s="90" t="s">
        <v>520</v>
      </c>
      <c r="S131" s="80" t="s">
        <v>536</v>
      </c>
      <c r="T131" s="45"/>
      <c r="U131" s="6"/>
    </row>
    <row r="132" spans="1:21" s="25" customFormat="1" ht="38.25" customHeight="1">
      <c r="A132" s="186"/>
      <c r="B132" s="186"/>
      <c r="C132" s="186"/>
      <c r="D132" s="186"/>
      <c r="E132" s="186"/>
      <c r="F132" s="241"/>
      <c r="G132" s="241"/>
      <c r="H132" s="241"/>
      <c r="I132" s="241" t="s">
        <v>206</v>
      </c>
      <c r="J132" s="226" t="s">
        <v>185</v>
      </c>
      <c r="K132" s="226" t="s">
        <v>324</v>
      </c>
      <c r="L132" s="110"/>
      <c r="M132" s="127">
        <v>1</v>
      </c>
      <c r="N132" s="99" t="s">
        <v>553</v>
      </c>
      <c r="O132" s="143" t="s">
        <v>323</v>
      </c>
      <c r="P132" s="143" t="s">
        <v>191</v>
      </c>
      <c r="Q132" s="94" t="s">
        <v>461</v>
      </c>
      <c r="R132" s="90" t="s">
        <v>510</v>
      </c>
      <c r="S132" s="163" t="s">
        <v>345</v>
      </c>
      <c r="T132" s="45"/>
      <c r="U132" s="3"/>
    </row>
    <row r="133" spans="1:21" s="25" customFormat="1" ht="84" customHeight="1">
      <c r="A133" s="186"/>
      <c r="B133" s="186"/>
      <c r="C133" s="186"/>
      <c r="D133" s="186"/>
      <c r="E133" s="186"/>
      <c r="F133" s="241"/>
      <c r="G133" s="241"/>
      <c r="H133" s="241"/>
      <c r="I133" s="241"/>
      <c r="J133" s="226"/>
      <c r="K133" s="226"/>
      <c r="L133" s="110"/>
      <c r="M133" s="128"/>
      <c r="N133" s="99" t="s">
        <v>673</v>
      </c>
      <c r="O133" s="143"/>
      <c r="P133" s="143"/>
      <c r="Q133" s="90" t="s">
        <v>512</v>
      </c>
      <c r="R133" s="90" t="s">
        <v>511</v>
      </c>
      <c r="S133" s="163"/>
      <c r="T133" s="45"/>
      <c r="U133" s="3"/>
    </row>
    <row r="134" spans="1:21" s="25" customFormat="1" ht="58.5" customHeight="1">
      <c r="A134" s="186"/>
      <c r="B134" s="186"/>
      <c r="C134" s="186"/>
      <c r="D134" s="186"/>
      <c r="E134" s="186"/>
      <c r="F134" s="241"/>
      <c r="G134" s="241"/>
      <c r="H134" s="241"/>
      <c r="I134" s="241" t="s">
        <v>371</v>
      </c>
      <c r="J134" s="226" t="s">
        <v>185</v>
      </c>
      <c r="K134" s="226" t="s">
        <v>325</v>
      </c>
      <c r="L134" s="110"/>
      <c r="M134" s="106">
        <v>1</v>
      </c>
      <c r="N134" s="98" t="s">
        <v>552</v>
      </c>
      <c r="O134" s="143" t="s">
        <v>319</v>
      </c>
      <c r="P134" s="143" t="s">
        <v>302</v>
      </c>
      <c r="Q134" s="90" t="s">
        <v>298</v>
      </c>
      <c r="R134" s="90" t="s">
        <v>602</v>
      </c>
      <c r="S134" s="163" t="s">
        <v>544</v>
      </c>
      <c r="T134" s="45"/>
      <c r="U134" s="6"/>
    </row>
    <row r="135" spans="1:21" s="25" customFormat="1" ht="25.5">
      <c r="A135" s="186"/>
      <c r="B135" s="186"/>
      <c r="C135" s="186"/>
      <c r="D135" s="186"/>
      <c r="E135" s="186"/>
      <c r="F135" s="241"/>
      <c r="G135" s="241"/>
      <c r="H135" s="241"/>
      <c r="I135" s="241"/>
      <c r="J135" s="226"/>
      <c r="K135" s="226"/>
      <c r="L135" s="110"/>
      <c r="M135" s="125"/>
      <c r="N135" s="98" t="s">
        <v>603</v>
      </c>
      <c r="O135" s="143"/>
      <c r="P135" s="143"/>
      <c r="Q135" s="90" t="s">
        <v>347</v>
      </c>
      <c r="R135" s="90" t="s">
        <v>348</v>
      </c>
      <c r="S135" s="163"/>
      <c r="T135" s="45">
        <v>17702085</v>
      </c>
      <c r="U135" s="29"/>
    </row>
    <row r="136" spans="1:21" s="25" customFormat="1" ht="45" customHeight="1">
      <c r="A136" s="186"/>
      <c r="B136" s="186"/>
      <c r="C136" s="186"/>
      <c r="D136" s="186"/>
      <c r="E136" s="186"/>
      <c r="F136" s="241"/>
      <c r="G136" s="241"/>
      <c r="H136" s="241"/>
      <c r="I136" s="241"/>
      <c r="J136" s="226"/>
      <c r="K136" s="226"/>
      <c r="L136" s="110"/>
      <c r="M136" s="125"/>
      <c r="N136" s="99" t="s">
        <v>716</v>
      </c>
      <c r="O136" s="143"/>
      <c r="P136" s="143"/>
      <c r="Q136" s="90" t="s">
        <v>313</v>
      </c>
      <c r="R136" s="90" t="s">
        <v>665</v>
      </c>
      <c r="S136" s="163"/>
      <c r="T136" s="45"/>
      <c r="U136" s="29"/>
    </row>
    <row r="137" spans="1:21" s="25" customFormat="1" ht="153">
      <c r="A137" s="186"/>
      <c r="B137" s="186"/>
      <c r="C137" s="186"/>
      <c r="D137" s="186"/>
      <c r="E137" s="186"/>
      <c r="F137" s="241"/>
      <c r="G137" s="241"/>
      <c r="H137" s="241"/>
      <c r="I137" s="241"/>
      <c r="J137" s="226"/>
      <c r="K137" s="226"/>
      <c r="L137" s="110"/>
      <c r="M137" s="125"/>
      <c r="N137" s="99" t="s">
        <v>717</v>
      </c>
      <c r="O137" s="143"/>
      <c r="P137" s="143"/>
      <c r="Q137" s="90" t="s">
        <v>349</v>
      </c>
      <c r="R137" s="90" t="s">
        <v>718</v>
      </c>
      <c r="S137" s="163"/>
      <c r="T137" s="45"/>
      <c r="U137" s="6"/>
    </row>
    <row r="138" spans="1:21" s="25" customFormat="1" ht="51" customHeight="1">
      <c r="A138" s="186"/>
      <c r="B138" s="186"/>
      <c r="C138" s="186"/>
      <c r="D138" s="186"/>
      <c r="E138" s="186"/>
      <c r="F138" s="241"/>
      <c r="G138" s="241"/>
      <c r="H138" s="241"/>
      <c r="I138" s="241"/>
      <c r="J138" s="226"/>
      <c r="K138" s="226"/>
      <c r="L138" s="110"/>
      <c r="M138" s="126"/>
      <c r="N138" s="102" t="s">
        <v>719</v>
      </c>
      <c r="O138" s="143"/>
      <c r="P138" s="143"/>
      <c r="Q138" s="90" t="s">
        <v>509</v>
      </c>
      <c r="R138" s="90" t="s">
        <v>508</v>
      </c>
      <c r="S138" s="163"/>
      <c r="T138" s="45"/>
      <c r="U138" s="29"/>
    </row>
    <row r="139" spans="1:21" s="25" customFormat="1" ht="25.5" customHeight="1">
      <c r="A139" s="186"/>
      <c r="B139" s="186"/>
      <c r="C139" s="186"/>
      <c r="D139" s="186"/>
      <c r="E139" s="186"/>
      <c r="F139" s="241"/>
      <c r="G139" s="241"/>
      <c r="H139" s="241"/>
      <c r="I139" s="241" t="s">
        <v>372</v>
      </c>
      <c r="J139" s="226" t="s">
        <v>185</v>
      </c>
      <c r="K139" s="226" t="s">
        <v>604</v>
      </c>
      <c r="L139" s="110"/>
      <c r="M139" s="106">
        <v>1</v>
      </c>
      <c r="N139" s="90" t="s">
        <v>554</v>
      </c>
      <c r="O139" s="143" t="s">
        <v>320</v>
      </c>
      <c r="P139" s="143" t="s">
        <v>16</v>
      </c>
      <c r="Q139" s="90" t="s">
        <v>314</v>
      </c>
      <c r="R139" s="90" t="s">
        <v>605</v>
      </c>
      <c r="S139" s="61" t="s">
        <v>542</v>
      </c>
      <c r="T139" s="45">
        <v>68600000</v>
      </c>
      <c r="U139" s="59" t="s">
        <v>530</v>
      </c>
    </row>
    <row r="140" spans="1:21" s="25" customFormat="1" ht="78.75" customHeight="1">
      <c r="A140" s="186"/>
      <c r="B140" s="186"/>
      <c r="C140" s="186"/>
      <c r="D140" s="186"/>
      <c r="E140" s="186"/>
      <c r="F140" s="241"/>
      <c r="G140" s="241"/>
      <c r="H140" s="241"/>
      <c r="I140" s="241"/>
      <c r="J140" s="226"/>
      <c r="K140" s="226"/>
      <c r="L140" s="110"/>
      <c r="M140" s="107"/>
      <c r="N140" s="90" t="s">
        <v>720</v>
      </c>
      <c r="O140" s="143"/>
      <c r="P140" s="143"/>
      <c r="Q140" s="90" t="s">
        <v>515</v>
      </c>
      <c r="R140" s="90" t="s">
        <v>513</v>
      </c>
      <c r="S140" s="61" t="s">
        <v>542</v>
      </c>
      <c r="T140" s="45"/>
      <c r="U140" s="53"/>
    </row>
    <row r="141" spans="1:21" s="25" customFormat="1" ht="78.75" customHeight="1">
      <c r="A141" s="186"/>
      <c r="B141" s="186"/>
      <c r="C141" s="186"/>
      <c r="D141" s="186"/>
      <c r="E141" s="186"/>
      <c r="F141" s="241"/>
      <c r="G141" s="241"/>
      <c r="H141" s="241"/>
      <c r="I141" s="241"/>
      <c r="J141" s="226"/>
      <c r="K141" s="226"/>
      <c r="L141" s="110"/>
      <c r="M141" s="107"/>
      <c r="N141" s="80" t="s">
        <v>606</v>
      </c>
      <c r="O141" s="143"/>
      <c r="P141" s="143"/>
      <c r="Q141" s="90" t="s">
        <v>525</v>
      </c>
      <c r="R141" s="90" t="s">
        <v>514</v>
      </c>
      <c r="S141" s="61" t="s">
        <v>543</v>
      </c>
      <c r="T141" s="45"/>
      <c r="U141" s="53"/>
    </row>
    <row r="142" spans="1:21" s="25" customFormat="1" ht="33" customHeight="1">
      <c r="A142" s="186"/>
      <c r="B142" s="186"/>
      <c r="C142" s="186"/>
      <c r="D142" s="186"/>
      <c r="E142" s="186"/>
      <c r="F142" s="241"/>
      <c r="G142" s="241"/>
      <c r="H142" s="241"/>
      <c r="I142" s="241"/>
      <c r="J142" s="226"/>
      <c r="K142" s="226"/>
      <c r="L142" s="111"/>
      <c r="M142" s="108"/>
      <c r="N142" s="80" t="s">
        <v>721</v>
      </c>
      <c r="O142" s="143"/>
      <c r="P142" s="143"/>
      <c r="Q142" s="90" t="s">
        <v>316</v>
      </c>
      <c r="R142" s="90" t="s">
        <v>315</v>
      </c>
      <c r="S142" s="61" t="s">
        <v>542</v>
      </c>
      <c r="T142" s="45"/>
      <c r="U142" s="29"/>
    </row>
    <row r="143" spans="1:21" ht="9.75" customHeight="1">
      <c r="A143" s="30"/>
      <c r="B143" s="30"/>
      <c r="C143" s="30"/>
      <c r="D143" s="30"/>
      <c r="E143" s="30"/>
      <c r="F143" s="30"/>
      <c r="G143" s="30"/>
      <c r="H143" s="30"/>
      <c r="I143" s="30"/>
      <c r="J143" s="68"/>
      <c r="K143" s="68"/>
      <c r="L143" s="68"/>
      <c r="M143" s="68"/>
      <c r="N143" s="68"/>
      <c r="O143" s="68"/>
      <c r="P143" s="68"/>
      <c r="Q143" s="68"/>
      <c r="R143" s="85"/>
      <c r="S143" s="30"/>
      <c r="T143" s="44"/>
      <c r="U143" s="30"/>
    </row>
    <row r="144" spans="1:21" s="25" customFormat="1" ht="67.5" customHeight="1">
      <c r="A144" s="187" t="s">
        <v>284</v>
      </c>
      <c r="B144" s="187" t="s">
        <v>285</v>
      </c>
      <c r="C144" s="249" t="s">
        <v>367</v>
      </c>
      <c r="D144" s="187" t="s">
        <v>286</v>
      </c>
      <c r="E144" s="228" t="s">
        <v>401</v>
      </c>
      <c r="F144" s="243" t="s">
        <v>17</v>
      </c>
      <c r="G144" s="243" t="s">
        <v>18</v>
      </c>
      <c r="H144" s="243" t="s">
        <v>2</v>
      </c>
      <c r="I144" s="243" t="s">
        <v>722</v>
      </c>
      <c r="J144" s="122" t="s">
        <v>185</v>
      </c>
      <c r="K144" s="122" t="s">
        <v>326</v>
      </c>
      <c r="L144" s="109">
        <f>SUM(M144:M161)/11</f>
        <v>0.9818181818181819</v>
      </c>
      <c r="M144" s="93">
        <v>1</v>
      </c>
      <c r="N144" s="122" t="s">
        <v>674</v>
      </c>
      <c r="O144" s="225" t="s">
        <v>607</v>
      </c>
      <c r="P144" s="225" t="s">
        <v>20</v>
      </c>
      <c r="Q144" s="62" t="s">
        <v>608</v>
      </c>
      <c r="R144" s="62" t="s">
        <v>356</v>
      </c>
      <c r="S144" s="163" t="s">
        <v>19</v>
      </c>
      <c r="T144" s="46"/>
      <c r="U144" s="8" t="s">
        <v>529</v>
      </c>
    </row>
    <row r="145" spans="1:21" s="25" customFormat="1" ht="63" customHeight="1">
      <c r="A145" s="188"/>
      <c r="B145" s="188"/>
      <c r="C145" s="250"/>
      <c r="D145" s="188"/>
      <c r="E145" s="229"/>
      <c r="F145" s="243"/>
      <c r="G145" s="243"/>
      <c r="H145" s="243"/>
      <c r="I145" s="243"/>
      <c r="J145" s="123"/>
      <c r="K145" s="123"/>
      <c r="L145" s="115"/>
      <c r="M145" s="93">
        <v>1</v>
      </c>
      <c r="N145" s="123"/>
      <c r="O145" s="225"/>
      <c r="P145" s="225"/>
      <c r="Q145" s="62" t="s">
        <v>288</v>
      </c>
      <c r="R145" s="62" t="s">
        <v>275</v>
      </c>
      <c r="S145" s="163"/>
      <c r="T145" s="46"/>
      <c r="U145" s="7"/>
    </row>
    <row r="146" spans="1:21" s="25" customFormat="1" ht="45.75" customHeight="1">
      <c r="A146" s="188"/>
      <c r="B146" s="188"/>
      <c r="C146" s="250"/>
      <c r="D146" s="188"/>
      <c r="E146" s="229"/>
      <c r="F146" s="243"/>
      <c r="G146" s="243"/>
      <c r="H146" s="243"/>
      <c r="I146" s="243" t="s">
        <v>374</v>
      </c>
      <c r="J146" s="122" t="s">
        <v>185</v>
      </c>
      <c r="K146" s="122" t="s">
        <v>327</v>
      </c>
      <c r="L146" s="115"/>
      <c r="M146" s="93">
        <v>1</v>
      </c>
      <c r="N146" s="64" t="s">
        <v>675</v>
      </c>
      <c r="O146" s="122" t="s">
        <v>212</v>
      </c>
      <c r="P146" s="122" t="s">
        <v>215</v>
      </c>
      <c r="Q146" s="122" t="s">
        <v>295</v>
      </c>
      <c r="R146" s="62" t="s">
        <v>276</v>
      </c>
      <c r="S146" s="163"/>
      <c r="T146" s="46"/>
      <c r="U146" s="7"/>
    </row>
    <row r="147" spans="1:21" s="25" customFormat="1" ht="135" customHeight="1">
      <c r="A147" s="188"/>
      <c r="B147" s="188"/>
      <c r="C147" s="250"/>
      <c r="D147" s="188"/>
      <c r="E147" s="229"/>
      <c r="F147" s="243"/>
      <c r="G147" s="243"/>
      <c r="H147" s="243"/>
      <c r="I147" s="243"/>
      <c r="J147" s="123"/>
      <c r="K147" s="123"/>
      <c r="L147" s="115"/>
      <c r="M147" s="93">
        <v>0.9</v>
      </c>
      <c r="N147" s="64" t="s">
        <v>676</v>
      </c>
      <c r="O147" s="123"/>
      <c r="P147" s="123"/>
      <c r="Q147" s="123"/>
      <c r="R147" s="62" t="s">
        <v>277</v>
      </c>
      <c r="S147" s="163"/>
      <c r="T147" s="46"/>
      <c r="U147" s="7"/>
    </row>
    <row r="148" spans="1:21" s="25" customFormat="1" ht="15.75" customHeight="1">
      <c r="A148" s="188"/>
      <c r="B148" s="188"/>
      <c r="C148" s="250"/>
      <c r="D148" s="188"/>
      <c r="E148" s="229"/>
      <c r="F148" s="243"/>
      <c r="G148" s="243"/>
      <c r="H148" s="243"/>
      <c r="I148" s="243" t="s">
        <v>375</v>
      </c>
      <c r="J148" s="226" t="s">
        <v>329</v>
      </c>
      <c r="K148" s="226" t="s">
        <v>328</v>
      </c>
      <c r="L148" s="115"/>
      <c r="M148" s="93">
        <v>1</v>
      </c>
      <c r="N148" s="64" t="s">
        <v>609</v>
      </c>
      <c r="O148" s="122" t="s">
        <v>213</v>
      </c>
      <c r="P148" s="122" t="s">
        <v>610</v>
      </c>
      <c r="Q148" s="122" t="s">
        <v>296</v>
      </c>
      <c r="R148" s="62" t="s">
        <v>678</v>
      </c>
      <c r="S148" s="163"/>
      <c r="T148" s="46"/>
      <c r="U148" s="7"/>
    </row>
    <row r="149" spans="1:21" s="25" customFormat="1" ht="127.5">
      <c r="A149" s="188"/>
      <c r="B149" s="188"/>
      <c r="C149" s="250"/>
      <c r="D149" s="188"/>
      <c r="E149" s="229"/>
      <c r="F149" s="243"/>
      <c r="G149" s="243"/>
      <c r="H149" s="243"/>
      <c r="I149" s="243"/>
      <c r="J149" s="226"/>
      <c r="K149" s="226"/>
      <c r="L149" s="115"/>
      <c r="M149" s="93">
        <v>1</v>
      </c>
      <c r="N149" s="64" t="s">
        <v>680</v>
      </c>
      <c r="O149" s="123"/>
      <c r="P149" s="123"/>
      <c r="Q149" s="123"/>
      <c r="R149" s="62" t="s">
        <v>679</v>
      </c>
      <c r="S149" s="163"/>
      <c r="T149" s="46"/>
      <c r="U149" s="7"/>
    </row>
    <row r="150" spans="1:21" s="25" customFormat="1" ht="21" customHeight="1">
      <c r="A150" s="188"/>
      <c r="B150" s="188"/>
      <c r="C150" s="250"/>
      <c r="D150" s="188"/>
      <c r="E150" s="229"/>
      <c r="F150" s="243"/>
      <c r="G150" s="243"/>
      <c r="H150" s="243"/>
      <c r="I150" s="243" t="s">
        <v>376</v>
      </c>
      <c r="J150" s="226" t="s">
        <v>185</v>
      </c>
      <c r="K150" s="226" t="s">
        <v>330</v>
      </c>
      <c r="L150" s="115"/>
      <c r="M150" s="93">
        <v>1</v>
      </c>
      <c r="N150" s="67" t="s">
        <v>609</v>
      </c>
      <c r="O150" s="122" t="s">
        <v>214</v>
      </c>
      <c r="P150" s="122" t="s">
        <v>217</v>
      </c>
      <c r="Q150" s="122" t="s">
        <v>297</v>
      </c>
      <c r="R150" s="62" t="s">
        <v>278</v>
      </c>
      <c r="S150" s="163"/>
      <c r="T150" s="46"/>
      <c r="U150" s="7"/>
    </row>
    <row r="151" spans="1:21" s="25" customFormat="1" ht="243" customHeight="1">
      <c r="A151" s="188"/>
      <c r="B151" s="188"/>
      <c r="C151" s="250"/>
      <c r="D151" s="188"/>
      <c r="E151" s="229"/>
      <c r="F151" s="243"/>
      <c r="G151" s="243"/>
      <c r="H151" s="243"/>
      <c r="I151" s="243"/>
      <c r="J151" s="226"/>
      <c r="K151" s="226"/>
      <c r="L151" s="115"/>
      <c r="M151" s="93">
        <v>1</v>
      </c>
      <c r="N151" s="67" t="s">
        <v>677</v>
      </c>
      <c r="O151" s="123"/>
      <c r="P151" s="123"/>
      <c r="Q151" s="123"/>
      <c r="R151" s="62" t="s">
        <v>611</v>
      </c>
      <c r="S151" s="163"/>
      <c r="T151" s="46"/>
      <c r="U151" s="7"/>
    </row>
    <row r="152" spans="1:21" s="25" customFormat="1" ht="48" customHeight="1">
      <c r="A152" s="188"/>
      <c r="B152" s="188"/>
      <c r="C152" s="250"/>
      <c r="D152" s="188"/>
      <c r="E152" s="229"/>
      <c r="F152" s="243"/>
      <c r="G152" s="243"/>
      <c r="H152" s="243"/>
      <c r="I152" s="270" t="s">
        <v>421</v>
      </c>
      <c r="J152" s="122" t="s">
        <v>185</v>
      </c>
      <c r="K152" s="122" t="s">
        <v>420</v>
      </c>
      <c r="L152" s="115"/>
      <c r="M152" s="117">
        <v>1</v>
      </c>
      <c r="N152" s="64" t="s">
        <v>555</v>
      </c>
      <c r="O152" s="122" t="s">
        <v>419</v>
      </c>
      <c r="P152" s="122" t="s">
        <v>412</v>
      </c>
      <c r="Q152" s="69" t="s">
        <v>416</v>
      </c>
      <c r="R152" s="66" t="s">
        <v>415</v>
      </c>
      <c r="S152" s="163"/>
      <c r="T152" s="46"/>
      <c r="U152" s="7"/>
    </row>
    <row r="153" spans="1:21" s="25" customFormat="1" ht="93" customHeight="1">
      <c r="A153" s="188"/>
      <c r="B153" s="188"/>
      <c r="C153" s="250"/>
      <c r="D153" s="188"/>
      <c r="E153" s="229"/>
      <c r="F153" s="243"/>
      <c r="G153" s="243"/>
      <c r="H153" s="243"/>
      <c r="I153" s="271"/>
      <c r="J153" s="124"/>
      <c r="K153" s="124"/>
      <c r="L153" s="115"/>
      <c r="M153" s="118"/>
      <c r="N153" s="65" t="s">
        <v>556</v>
      </c>
      <c r="O153" s="124"/>
      <c r="P153" s="124"/>
      <c r="Q153" s="69" t="s">
        <v>417</v>
      </c>
      <c r="R153" s="66" t="s">
        <v>413</v>
      </c>
      <c r="S153" s="163"/>
      <c r="T153" s="46"/>
      <c r="U153" s="7"/>
    </row>
    <row r="154" spans="1:21" s="25" customFormat="1" ht="47.25" customHeight="1">
      <c r="A154" s="188"/>
      <c r="B154" s="188"/>
      <c r="C154" s="250"/>
      <c r="D154" s="188"/>
      <c r="E154" s="229"/>
      <c r="F154" s="243"/>
      <c r="G154" s="243"/>
      <c r="H154" s="243"/>
      <c r="I154" s="272"/>
      <c r="J154" s="123"/>
      <c r="K154" s="123"/>
      <c r="L154" s="115"/>
      <c r="M154" s="119"/>
      <c r="N154" s="69" t="s">
        <v>612</v>
      </c>
      <c r="O154" s="123"/>
      <c r="P154" s="123"/>
      <c r="Q154" s="69" t="s">
        <v>418</v>
      </c>
      <c r="R154" s="66" t="s">
        <v>414</v>
      </c>
      <c r="S154" s="163"/>
      <c r="T154" s="46"/>
      <c r="U154" s="7"/>
    </row>
    <row r="155" spans="1:21" s="24" customFormat="1" ht="60" customHeight="1">
      <c r="A155" s="188"/>
      <c r="B155" s="188"/>
      <c r="C155" s="250"/>
      <c r="D155" s="188"/>
      <c r="E155" s="229"/>
      <c r="F155" s="243"/>
      <c r="G155" s="243"/>
      <c r="H155" s="243"/>
      <c r="I155" s="246" t="s">
        <v>377</v>
      </c>
      <c r="J155" s="247" t="s">
        <v>185</v>
      </c>
      <c r="K155" s="248" t="s">
        <v>331</v>
      </c>
      <c r="L155" s="115"/>
      <c r="M155" s="176">
        <v>1</v>
      </c>
      <c r="N155" s="86" t="s">
        <v>558</v>
      </c>
      <c r="O155" s="248" t="s">
        <v>293</v>
      </c>
      <c r="P155" s="248" t="s">
        <v>294</v>
      </c>
      <c r="Q155" s="23" t="s">
        <v>289</v>
      </c>
      <c r="R155" s="23" t="s">
        <v>280</v>
      </c>
      <c r="S155" s="163"/>
      <c r="T155" s="46"/>
      <c r="U155" s="32"/>
    </row>
    <row r="156" spans="1:21" s="24" customFormat="1" ht="25.5">
      <c r="A156" s="188"/>
      <c r="B156" s="188"/>
      <c r="C156" s="250"/>
      <c r="D156" s="188"/>
      <c r="E156" s="229"/>
      <c r="F156" s="243"/>
      <c r="G156" s="243"/>
      <c r="H156" s="243"/>
      <c r="I156" s="246"/>
      <c r="J156" s="247"/>
      <c r="K156" s="248"/>
      <c r="L156" s="115"/>
      <c r="M156" s="244"/>
      <c r="N156" s="86" t="s">
        <v>613</v>
      </c>
      <c r="O156" s="248"/>
      <c r="P156" s="248"/>
      <c r="Q156" s="23" t="s">
        <v>290</v>
      </c>
      <c r="R156" s="23" t="s">
        <v>279</v>
      </c>
      <c r="S156" s="163"/>
      <c r="T156" s="46">
        <v>18000000</v>
      </c>
      <c r="U156" s="8" t="s">
        <v>529</v>
      </c>
    </row>
    <row r="157" spans="1:21" s="24" customFormat="1" ht="51">
      <c r="A157" s="188"/>
      <c r="B157" s="188"/>
      <c r="C157" s="250"/>
      <c r="D157" s="188"/>
      <c r="E157" s="229"/>
      <c r="F157" s="243"/>
      <c r="G157" s="243"/>
      <c r="H157" s="243"/>
      <c r="I157" s="246"/>
      <c r="J157" s="247"/>
      <c r="K157" s="248"/>
      <c r="L157" s="115"/>
      <c r="M157" s="244"/>
      <c r="N157" s="86" t="s">
        <v>614</v>
      </c>
      <c r="O157" s="248"/>
      <c r="P157" s="248"/>
      <c r="Q157" s="23" t="s">
        <v>291</v>
      </c>
      <c r="R157" s="23" t="s">
        <v>281</v>
      </c>
      <c r="S157" s="163"/>
      <c r="T157" s="46"/>
      <c r="U157" s="32"/>
    </row>
    <row r="158" spans="1:21" s="24" customFormat="1" ht="37.5" customHeight="1">
      <c r="A158" s="188"/>
      <c r="B158" s="188"/>
      <c r="C158" s="250"/>
      <c r="D158" s="188"/>
      <c r="E158" s="229"/>
      <c r="F158" s="243"/>
      <c r="G158" s="243"/>
      <c r="H158" s="243"/>
      <c r="I158" s="246"/>
      <c r="J158" s="247"/>
      <c r="K158" s="248"/>
      <c r="L158" s="115"/>
      <c r="M158" s="245"/>
      <c r="N158" s="86" t="s">
        <v>557</v>
      </c>
      <c r="O158" s="248"/>
      <c r="P158" s="248"/>
      <c r="Q158" s="23" t="s">
        <v>292</v>
      </c>
      <c r="R158" s="23" t="s">
        <v>282</v>
      </c>
      <c r="S158" s="163"/>
      <c r="T158" s="46"/>
      <c r="U158" s="32"/>
    </row>
    <row r="159" spans="1:21" s="24" customFormat="1" ht="25.5">
      <c r="A159" s="188"/>
      <c r="B159" s="188"/>
      <c r="C159" s="250"/>
      <c r="D159" s="188"/>
      <c r="E159" s="229"/>
      <c r="F159" s="243"/>
      <c r="G159" s="243"/>
      <c r="H159" s="243"/>
      <c r="I159" s="243" t="s">
        <v>373</v>
      </c>
      <c r="J159" s="226" t="s">
        <v>185</v>
      </c>
      <c r="K159" s="226" t="s">
        <v>335</v>
      </c>
      <c r="L159" s="115"/>
      <c r="M159" s="106">
        <v>0.9</v>
      </c>
      <c r="N159" s="67" t="s">
        <v>615</v>
      </c>
      <c r="O159" s="226" t="s">
        <v>283</v>
      </c>
      <c r="P159" s="248" t="s">
        <v>287</v>
      </c>
      <c r="Q159" s="66" t="s">
        <v>332</v>
      </c>
      <c r="R159" s="66" t="s">
        <v>299</v>
      </c>
      <c r="S159" s="163"/>
      <c r="T159" s="46"/>
      <c r="U159" s="32"/>
    </row>
    <row r="160" spans="1:21" s="24" customFormat="1" ht="36.75" customHeight="1">
      <c r="A160" s="188"/>
      <c r="B160" s="188"/>
      <c r="C160" s="250"/>
      <c r="D160" s="188"/>
      <c r="E160" s="229"/>
      <c r="F160" s="243"/>
      <c r="G160" s="243"/>
      <c r="H160" s="243"/>
      <c r="I160" s="243"/>
      <c r="J160" s="226"/>
      <c r="K160" s="226"/>
      <c r="L160" s="115"/>
      <c r="M160" s="107"/>
      <c r="N160" s="67" t="s">
        <v>616</v>
      </c>
      <c r="O160" s="226"/>
      <c r="P160" s="248"/>
      <c r="Q160" s="66" t="s">
        <v>333</v>
      </c>
      <c r="R160" s="66" t="s">
        <v>300</v>
      </c>
      <c r="S160" s="163"/>
      <c r="T160" s="46">
        <v>42000000</v>
      </c>
      <c r="U160" s="32" t="s">
        <v>529</v>
      </c>
    </row>
    <row r="161" spans="1:21" s="24" customFormat="1" ht="311.25" customHeight="1">
      <c r="A161" s="227"/>
      <c r="B161" s="227"/>
      <c r="C161" s="250"/>
      <c r="D161" s="227"/>
      <c r="E161" s="230"/>
      <c r="F161" s="243"/>
      <c r="G161" s="243"/>
      <c r="H161" s="243"/>
      <c r="I161" s="243"/>
      <c r="J161" s="226"/>
      <c r="K161" s="226"/>
      <c r="L161" s="116"/>
      <c r="M161" s="108"/>
      <c r="N161" s="67" t="s">
        <v>723</v>
      </c>
      <c r="O161" s="226"/>
      <c r="P161" s="248"/>
      <c r="Q161" s="66" t="s">
        <v>334</v>
      </c>
      <c r="R161" s="66" t="s">
        <v>301</v>
      </c>
      <c r="S161" s="163"/>
      <c r="T161" s="46"/>
      <c r="U161" s="32"/>
    </row>
    <row r="162" spans="1:21" ht="9.75" customHeight="1">
      <c r="A162" s="30"/>
      <c r="B162" s="30"/>
      <c r="C162" s="30"/>
      <c r="D162" s="30"/>
      <c r="E162" s="30"/>
      <c r="F162" s="30"/>
      <c r="G162" s="30"/>
      <c r="H162" s="30"/>
      <c r="I162" s="30"/>
      <c r="J162" s="68"/>
      <c r="K162" s="68"/>
      <c r="L162" s="68"/>
      <c r="M162" s="68"/>
      <c r="N162" s="68"/>
      <c r="O162" s="68"/>
      <c r="P162" s="68"/>
      <c r="Q162" s="68"/>
      <c r="R162" s="85"/>
      <c r="S162" s="30"/>
      <c r="T162" s="44"/>
      <c r="U162" s="30"/>
    </row>
    <row r="163" spans="1:21" s="25" customFormat="1" ht="56.25" customHeight="1">
      <c r="A163" s="186" t="s">
        <v>284</v>
      </c>
      <c r="B163" s="186" t="s">
        <v>285</v>
      </c>
      <c r="C163" s="249" t="s">
        <v>369</v>
      </c>
      <c r="D163" s="186" t="s">
        <v>286</v>
      </c>
      <c r="E163" s="228" t="s">
        <v>402</v>
      </c>
      <c r="F163" s="251" t="s">
        <v>21</v>
      </c>
      <c r="G163" s="251" t="s">
        <v>26</v>
      </c>
      <c r="H163" s="251" t="s">
        <v>28</v>
      </c>
      <c r="I163" s="263" t="s">
        <v>22</v>
      </c>
      <c r="J163" s="122" t="s">
        <v>185</v>
      </c>
      <c r="K163" s="122" t="s">
        <v>336</v>
      </c>
      <c r="L163" s="112">
        <f>(SUM(M163:M183)+M190)/7</f>
        <v>0.9257142857142858</v>
      </c>
      <c r="M163" s="106">
        <v>0.7</v>
      </c>
      <c r="N163" s="252" t="s">
        <v>724</v>
      </c>
      <c r="O163" s="122" t="s">
        <v>218</v>
      </c>
      <c r="P163" s="122" t="s">
        <v>22</v>
      </c>
      <c r="Q163" s="62" t="s">
        <v>617</v>
      </c>
      <c r="R163" s="62" t="s">
        <v>235</v>
      </c>
      <c r="S163" s="163" t="s">
        <v>186</v>
      </c>
      <c r="T163" s="45"/>
      <c r="U163" s="29"/>
    </row>
    <row r="164" spans="1:21" s="25" customFormat="1" ht="56.25" customHeight="1">
      <c r="A164" s="186"/>
      <c r="B164" s="186"/>
      <c r="C164" s="250"/>
      <c r="D164" s="186"/>
      <c r="E164" s="229"/>
      <c r="F164" s="251"/>
      <c r="G164" s="251"/>
      <c r="H164" s="251"/>
      <c r="I164" s="265"/>
      <c r="J164" s="124"/>
      <c r="K164" s="124"/>
      <c r="L164" s="113"/>
      <c r="M164" s="125"/>
      <c r="N164" s="253"/>
      <c r="O164" s="124"/>
      <c r="P164" s="124"/>
      <c r="Q164" s="66" t="s">
        <v>237</v>
      </c>
      <c r="R164" s="66" t="s">
        <v>236</v>
      </c>
      <c r="S164" s="163"/>
      <c r="T164" s="45">
        <v>31500000</v>
      </c>
      <c r="U164" s="56" t="s">
        <v>530</v>
      </c>
    </row>
    <row r="165" spans="1:21" s="25" customFormat="1" ht="56.25" customHeight="1">
      <c r="A165" s="186"/>
      <c r="B165" s="186"/>
      <c r="C165" s="250"/>
      <c r="D165" s="186"/>
      <c r="E165" s="229"/>
      <c r="F165" s="251"/>
      <c r="G165" s="251"/>
      <c r="H165" s="251"/>
      <c r="I165" s="265"/>
      <c r="J165" s="124"/>
      <c r="K165" s="124"/>
      <c r="L165" s="113"/>
      <c r="M165" s="125"/>
      <c r="N165" s="253"/>
      <c r="O165" s="124"/>
      <c r="P165" s="124"/>
      <c r="Q165" s="122" t="s">
        <v>445</v>
      </c>
      <c r="R165" s="122" t="s">
        <v>446</v>
      </c>
      <c r="S165" s="163" t="s">
        <v>365</v>
      </c>
      <c r="T165" s="45">
        <v>9000000</v>
      </c>
      <c r="U165" s="61" t="s">
        <v>530</v>
      </c>
    </row>
    <row r="166" spans="1:21" s="25" customFormat="1" ht="56.25" customHeight="1">
      <c r="A166" s="186"/>
      <c r="B166" s="186"/>
      <c r="C166" s="250"/>
      <c r="D166" s="186"/>
      <c r="E166" s="229"/>
      <c r="F166" s="251"/>
      <c r="G166" s="251"/>
      <c r="H166" s="251"/>
      <c r="I166" s="265"/>
      <c r="J166" s="124"/>
      <c r="K166" s="124"/>
      <c r="L166" s="113"/>
      <c r="M166" s="126"/>
      <c r="N166" s="254"/>
      <c r="O166" s="124"/>
      <c r="P166" s="124"/>
      <c r="Q166" s="124"/>
      <c r="R166" s="124"/>
      <c r="S166" s="153"/>
      <c r="T166" s="45">
        <v>42766666</v>
      </c>
      <c r="U166" s="61" t="s">
        <v>528</v>
      </c>
    </row>
    <row r="167" spans="1:21" s="25" customFormat="1" ht="89.25">
      <c r="A167" s="186"/>
      <c r="B167" s="186"/>
      <c r="C167" s="250"/>
      <c r="D167" s="186"/>
      <c r="E167" s="229"/>
      <c r="F167" s="251"/>
      <c r="G167" s="251"/>
      <c r="H167" s="251"/>
      <c r="I167" s="251" t="s">
        <v>448</v>
      </c>
      <c r="J167" s="226" t="s">
        <v>185</v>
      </c>
      <c r="K167" s="226" t="s">
        <v>447</v>
      </c>
      <c r="L167" s="113"/>
      <c r="M167" s="106">
        <v>1</v>
      </c>
      <c r="N167" s="87" t="s">
        <v>618</v>
      </c>
      <c r="O167" s="226" t="s">
        <v>448</v>
      </c>
      <c r="P167" s="226" t="s">
        <v>449</v>
      </c>
      <c r="Q167" s="66" t="s">
        <v>619</v>
      </c>
      <c r="R167" s="66" t="s">
        <v>450</v>
      </c>
      <c r="S167" s="59" t="s">
        <v>406</v>
      </c>
      <c r="T167" s="266">
        <v>52474718</v>
      </c>
      <c r="U167" s="153" t="s">
        <v>531</v>
      </c>
    </row>
    <row r="168" spans="1:21" s="25" customFormat="1" ht="76.5">
      <c r="A168" s="186"/>
      <c r="B168" s="186"/>
      <c r="C168" s="250"/>
      <c r="D168" s="186"/>
      <c r="E168" s="229"/>
      <c r="F168" s="251"/>
      <c r="G168" s="251"/>
      <c r="H168" s="251"/>
      <c r="I168" s="251"/>
      <c r="J168" s="226"/>
      <c r="K168" s="226"/>
      <c r="L168" s="113"/>
      <c r="M168" s="125"/>
      <c r="N168" s="87" t="s">
        <v>564</v>
      </c>
      <c r="O168" s="226"/>
      <c r="P168" s="226"/>
      <c r="Q168" s="66" t="s">
        <v>453</v>
      </c>
      <c r="R168" s="66" t="s">
        <v>451</v>
      </c>
      <c r="S168" s="59" t="s">
        <v>406</v>
      </c>
      <c r="T168" s="267"/>
      <c r="U168" s="154"/>
    </row>
    <row r="169" spans="1:21" s="25" customFormat="1" ht="89.25" customHeight="1">
      <c r="A169" s="186"/>
      <c r="B169" s="186"/>
      <c r="C169" s="250"/>
      <c r="D169" s="186"/>
      <c r="E169" s="229"/>
      <c r="F169" s="251"/>
      <c r="G169" s="251"/>
      <c r="H169" s="251"/>
      <c r="I169" s="251"/>
      <c r="J169" s="226"/>
      <c r="K169" s="226"/>
      <c r="L169" s="113"/>
      <c r="M169" s="125"/>
      <c r="N169" s="87" t="s">
        <v>565</v>
      </c>
      <c r="O169" s="226"/>
      <c r="P169" s="226"/>
      <c r="Q169" s="69" t="s">
        <v>452</v>
      </c>
      <c r="R169" s="69" t="s">
        <v>452</v>
      </c>
      <c r="S169" s="50" t="s">
        <v>406</v>
      </c>
      <c r="T169" s="268"/>
      <c r="U169" s="155"/>
    </row>
    <row r="170" spans="1:21" s="25" customFormat="1" ht="25.5">
      <c r="A170" s="186"/>
      <c r="B170" s="186"/>
      <c r="C170" s="250"/>
      <c r="D170" s="186"/>
      <c r="E170" s="229"/>
      <c r="F170" s="251"/>
      <c r="G170" s="251"/>
      <c r="H170" s="251"/>
      <c r="I170" s="263" t="s">
        <v>23</v>
      </c>
      <c r="J170" s="122" t="s">
        <v>185</v>
      </c>
      <c r="K170" s="122" t="s">
        <v>337</v>
      </c>
      <c r="L170" s="113"/>
      <c r="M170" s="117">
        <v>1</v>
      </c>
      <c r="N170" s="67" t="s">
        <v>620</v>
      </c>
      <c r="O170" s="122" t="s">
        <v>621</v>
      </c>
      <c r="P170" s="122" t="s">
        <v>357</v>
      </c>
      <c r="Q170" s="62" t="s">
        <v>239</v>
      </c>
      <c r="R170" s="62" t="s">
        <v>238</v>
      </c>
      <c r="S170" s="153" t="s">
        <v>32</v>
      </c>
      <c r="T170" s="45"/>
      <c r="U170" s="29"/>
    </row>
    <row r="171" spans="1:21" s="25" customFormat="1" ht="25.5">
      <c r="A171" s="186"/>
      <c r="B171" s="186"/>
      <c r="C171" s="250"/>
      <c r="D171" s="186"/>
      <c r="E171" s="229"/>
      <c r="F171" s="251"/>
      <c r="G171" s="251"/>
      <c r="H171" s="251"/>
      <c r="I171" s="264"/>
      <c r="J171" s="123"/>
      <c r="K171" s="123"/>
      <c r="L171" s="113"/>
      <c r="M171" s="119"/>
      <c r="N171" s="67" t="s">
        <v>622</v>
      </c>
      <c r="O171" s="123"/>
      <c r="P171" s="123"/>
      <c r="Q171" s="62" t="s">
        <v>240</v>
      </c>
      <c r="R171" s="62" t="s">
        <v>623</v>
      </c>
      <c r="S171" s="155"/>
      <c r="T171" s="45"/>
      <c r="U171" s="29"/>
    </row>
    <row r="172" spans="1:21" s="25" customFormat="1" ht="25.5">
      <c r="A172" s="186"/>
      <c r="B172" s="186"/>
      <c r="C172" s="250"/>
      <c r="D172" s="186"/>
      <c r="E172" s="229"/>
      <c r="F172" s="251"/>
      <c r="G172" s="251"/>
      <c r="H172" s="251"/>
      <c r="I172" s="263" t="s">
        <v>39</v>
      </c>
      <c r="J172" s="122" t="s">
        <v>185</v>
      </c>
      <c r="K172" s="122" t="s">
        <v>338</v>
      </c>
      <c r="L172" s="113"/>
      <c r="M172" s="117">
        <v>1</v>
      </c>
      <c r="N172" s="64" t="s">
        <v>559</v>
      </c>
      <c r="O172" s="122" t="s">
        <v>219</v>
      </c>
      <c r="P172" s="122" t="s">
        <v>39</v>
      </c>
      <c r="Q172" s="62" t="s">
        <v>263</v>
      </c>
      <c r="R172" s="62" t="s">
        <v>260</v>
      </c>
      <c r="S172" s="153" t="s">
        <v>409</v>
      </c>
      <c r="T172" s="45"/>
      <c r="U172" s="29"/>
    </row>
    <row r="173" spans="1:21" s="25" customFormat="1" ht="66" customHeight="1">
      <c r="A173" s="186"/>
      <c r="B173" s="186"/>
      <c r="C173" s="250"/>
      <c r="D173" s="186"/>
      <c r="E173" s="229"/>
      <c r="F173" s="251"/>
      <c r="G173" s="251"/>
      <c r="H173" s="251"/>
      <c r="I173" s="264"/>
      <c r="J173" s="123"/>
      <c r="K173" s="123"/>
      <c r="L173" s="113"/>
      <c r="M173" s="108"/>
      <c r="N173" s="69" t="s">
        <v>560</v>
      </c>
      <c r="O173" s="123"/>
      <c r="P173" s="123"/>
      <c r="Q173" s="62" t="s">
        <v>262</v>
      </c>
      <c r="R173" s="62" t="s">
        <v>261</v>
      </c>
      <c r="S173" s="155"/>
      <c r="T173" s="45"/>
      <c r="U173" s="29"/>
    </row>
    <row r="174" spans="1:21" s="25" customFormat="1" ht="54" customHeight="1">
      <c r="A174" s="186"/>
      <c r="B174" s="186"/>
      <c r="C174" s="250"/>
      <c r="D174" s="186"/>
      <c r="E174" s="229"/>
      <c r="F174" s="251"/>
      <c r="G174" s="251"/>
      <c r="H174" s="251"/>
      <c r="I174" s="263" t="s">
        <v>624</v>
      </c>
      <c r="J174" s="122" t="s">
        <v>185</v>
      </c>
      <c r="K174" s="122" t="s">
        <v>339</v>
      </c>
      <c r="L174" s="113"/>
      <c r="M174" s="117">
        <v>0.88</v>
      </c>
      <c r="N174" s="101" t="s">
        <v>725</v>
      </c>
      <c r="O174" s="122" t="s">
        <v>220</v>
      </c>
      <c r="P174" s="122" t="s">
        <v>624</v>
      </c>
      <c r="Q174" s="62" t="s">
        <v>258</v>
      </c>
      <c r="R174" s="62" t="s">
        <v>539</v>
      </c>
      <c r="S174" s="153" t="s">
        <v>32</v>
      </c>
      <c r="T174" s="45"/>
      <c r="U174" s="29"/>
    </row>
    <row r="175" spans="1:21" s="25" customFormat="1" ht="27.75" customHeight="1">
      <c r="A175" s="186"/>
      <c r="B175" s="186"/>
      <c r="C175" s="250"/>
      <c r="D175" s="186"/>
      <c r="E175" s="229"/>
      <c r="F175" s="251"/>
      <c r="G175" s="251"/>
      <c r="H175" s="251"/>
      <c r="I175" s="265"/>
      <c r="J175" s="124"/>
      <c r="K175" s="124"/>
      <c r="L175" s="113"/>
      <c r="M175" s="118"/>
      <c r="N175" s="101" t="s">
        <v>726</v>
      </c>
      <c r="O175" s="124"/>
      <c r="P175" s="124"/>
      <c r="Q175" s="66" t="s">
        <v>256</v>
      </c>
      <c r="R175" s="66" t="s">
        <v>257</v>
      </c>
      <c r="S175" s="154"/>
      <c r="T175" s="45"/>
      <c r="U175" s="29"/>
    </row>
    <row r="176" spans="1:21" s="25" customFormat="1" ht="70.5" customHeight="1">
      <c r="A176" s="186"/>
      <c r="B176" s="186"/>
      <c r="C176" s="250"/>
      <c r="D176" s="186"/>
      <c r="E176" s="229"/>
      <c r="F176" s="251"/>
      <c r="G176" s="251"/>
      <c r="H176" s="251"/>
      <c r="I176" s="265"/>
      <c r="J176" s="124"/>
      <c r="K176" s="124"/>
      <c r="L176" s="113"/>
      <c r="M176" s="118"/>
      <c r="N176" s="101" t="s">
        <v>727</v>
      </c>
      <c r="O176" s="124"/>
      <c r="P176" s="124"/>
      <c r="Q176" s="66" t="s">
        <v>627</v>
      </c>
      <c r="R176" s="66" t="s">
        <v>410</v>
      </c>
      <c r="S176" s="154"/>
      <c r="T176" s="45"/>
      <c r="U176" s="29"/>
    </row>
    <row r="177" spans="1:21" s="25" customFormat="1" ht="42.75" customHeight="1">
      <c r="A177" s="186"/>
      <c r="B177" s="186"/>
      <c r="C177" s="250"/>
      <c r="D177" s="186"/>
      <c r="E177" s="229"/>
      <c r="F177" s="251"/>
      <c r="G177" s="251"/>
      <c r="H177" s="251"/>
      <c r="I177" s="265"/>
      <c r="J177" s="123"/>
      <c r="K177" s="123"/>
      <c r="L177" s="113"/>
      <c r="M177" s="119"/>
      <c r="N177" s="101" t="s">
        <v>684</v>
      </c>
      <c r="O177" s="124"/>
      <c r="P177" s="124"/>
      <c r="Q177" s="66" t="s">
        <v>259</v>
      </c>
      <c r="R177" s="66" t="s">
        <v>538</v>
      </c>
      <c r="S177" s="155"/>
      <c r="T177" s="45"/>
      <c r="U177" s="29"/>
    </row>
    <row r="178" spans="1:21" s="25" customFormat="1" ht="38.25" customHeight="1">
      <c r="A178" s="186"/>
      <c r="B178" s="186"/>
      <c r="C178" s="250"/>
      <c r="D178" s="186"/>
      <c r="E178" s="229"/>
      <c r="F178" s="251"/>
      <c r="G178" s="251"/>
      <c r="H178" s="251"/>
      <c r="I178" s="263" t="s">
        <v>25</v>
      </c>
      <c r="J178" s="122" t="s">
        <v>185</v>
      </c>
      <c r="K178" s="122" t="s">
        <v>340</v>
      </c>
      <c r="L178" s="113"/>
      <c r="M178" s="117">
        <v>0.9</v>
      </c>
      <c r="N178" s="122" t="s">
        <v>728</v>
      </c>
      <c r="O178" s="122" t="s">
        <v>221</v>
      </c>
      <c r="P178" s="122" t="s">
        <v>25</v>
      </c>
      <c r="Q178" s="62" t="s">
        <v>254</v>
      </c>
      <c r="R178" s="62" t="s">
        <v>251</v>
      </c>
      <c r="S178" s="153" t="s">
        <v>343</v>
      </c>
      <c r="T178" s="45"/>
      <c r="U178" s="29"/>
    </row>
    <row r="179" spans="1:21" s="25" customFormat="1" ht="25.5">
      <c r="A179" s="186"/>
      <c r="B179" s="186"/>
      <c r="C179" s="250"/>
      <c r="D179" s="186"/>
      <c r="E179" s="229"/>
      <c r="F179" s="251"/>
      <c r="G179" s="251"/>
      <c r="H179" s="251"/>
      <c r="I179" s="265"/>
      <c r="J179" s="124"/>
      <c r="K179" s="124"/>
      <c r="L179" s="113"/>
      <c r="M179" s="107"/>
      <c r="N179" s="124"/>
      <c r="O179" s="124"/>
      <c r="P179" s="124"/>
      <c r="Q179" s="66" t="s">
        <v>255</v>
      </c>
      <c r="R179" s="62" t="s">
        <v>252</v>
      </c>
      <c r="S179" s="154"/>
      <c r="T179" s="45"/>
      <c r="U179" s="29"/>
    </row>
    <row r="180" spans="1:21" s="25" customFormat="1" ht="25.5">
      <c r="A180" s="186"/>
      <c r="B180" s="186"/>
      <c r="C180" s="250"/>
      <c r="D180" s="186"/>
      <c r="E180" s="229"/>
      <c r="F180" s="251"/>
      <c r="G180" s="251"/>
      <c r="H180" s="251"/>
      <c r="I180" s="265"/>
      <c r="J180" s="124"/>
      <c r="K180" s="124"/>
      <c r="L180" s="113"/>
      <c r="M180" s="107"/>
      <c r="N180" s="124"/>
      <c r="O180" s="124"/>
      <c r="P180" s="124"/>
      <c r="Q180" s="66" t="s">
        <v>311</v>
      </c>
      <c r="R180" s="66" t="s">
        <v>309</v>
      </c>
      <c r="S180" s="154"/>
      <c r="T180" s="45"/>
      <c r="U180" s="51"/>
    </row>
    <row r="181" spans="1:21" s="25" customFormat="1" ht="15.75">
      <c r="A181" s="186"/>
      <c r="B181" s="186"/>
      <c r="C181" s="250"/>
      <c r="D181" s="186"/>
      <c r="E181" s="229"/>
      <c r="F181" s="251"/>
      <c r="G181" s="251"/>
      <c r="H181" s="251"/>
      <c r="I181" s="265"/>
      <c r="J181" s="124"/>
      <c r="K181" s="124"/>
      <c r="L181" s="113"/>
      <c r="M181" s="107"/>
      <c r="N181" s="124"/>
      <c r="O181" s="124"/>
      <c r="P181" s="124"/>
      <c r="Q181" s="66" t="s">
        <v>312</v>
      </c>
      <c r="R181" s="66" t="s">
        <v>310</v>
      </c>
      <c r="S181" s="154"/>
      <c r="T181" s="45"/>
      <c r="U181" s="51"/>
    </row>
    <row r="182" spans="1:21" s="25" customFormat="1" ht="38.25">
      <c r="A182" s="186"/>
      <c r="B182" s="186"/>
      <c r="C182" s="250"/>
      <c r="D182" s="186"/>
      <c r="E182" s="229"/>
      <c r="F182" s="251"/>
      <c r="G182" s="251"/>
      <c r="H182" s="251"/>
      <c r="I182" s="265"/>
      <c r="J182" s="124"/>
      <c r="K182" s="124"/>
      <c r="L182" s="113"/>
      <c r="M182" s="107"/>
      <c r="N182" s="124"/>
      <c r="O182" s="124"/>
      <c r="P182" s="124"/>
      <c r="Q182" s="66" t="s">
        <v>359</v>
      </c>
      <c r="R182" s="66" t="s">
        <v>358</v>
      </c>
      <c r="S182" s="154"/>
      <c r="T182" s="45"/>
      <c r="U182" s="29"/>
    </row>
    <row r="183" spans="1:21" s="25" customFormat="1" ht="15.75">
      <c r="A183" s="186"/>
      <c r="B183" s="186"/>
      <c r="C183" s="250"/>
      <c r="D183" s="186"/>
      <c r="E183" s="229"/>
      <c r="F183" s="251"/>
      <c r="G183" s="251"/>
      <c r="H183" s="251"/>
      <c r="I183" s="264"/>
      <c r="J183" s="123"/>
      <c r="K183" s="123"/>
      <c r="L183" s="113"/>
      <c r="M183" s="108"/>
      <c r="N183" s="123"/>
      <c r="O183" s="123"/>
      <c r="P183" s="123"/>
      <c r="Q183" s="62" t="s">
        <v>221</v>
      </c>
      <c r="R183" s="62" t="s">
        <v>253</v>
      </c>
      <c r="S183" s="155"/>
      <c r="T183" s="45"/>
      <c r="U183" s="29"/>
    </row>
    <row r="184" spans="1:21" s="25" customFormat="1" ht="25.5">
      <c r="A184" s="186"/>
      <c r="B184" s="186"/>
      <c r="C184" s="250"/>
      <c r="D184" s="186"/>
      <c r="E184" s="229"/>
      <c r="F184" s="251"/>
      <c r="G184" s="251"/>
      <c r="H184" s="251"/>
      <c r="I184" s="263" t="s">
        <v>223</v>
      </c>
      <c r="J184" s="122" t="s">
        <v>185</v>
      </c>
      <c r="K184" s="122" t="s">
        <v>341</v>
      </c>
      <c r="L184" s="113"/>
      <c r="M184" s="117">
        <v>0.49</v>
      </c>
      <c r="N184" s="122" t="s">
        <v>562</v>
      </c>
      <c r="O184" s="122" t="s">
        <v>224</v>
      </c>
      <c r="P184" s="122" t="s">
        <v>222</v>
      </c>
      <c r="Q184" s="70" t="s">
        <v>244</v>
      </c>
      <c r="R184" s="62" t="s">
        <v>537</v>
      </c>
      <c r="S184" s="153" t="s">
        <v>343</v>
      </c>
      <c r="T184" s="45">
        <v>667742453</v>
      </c>
      <c r="U184" s="266" t="s">
        <v>528</v>
      </c>
    </row>
    <row r="185" spans="1:21" s="25" customFormat="1" ht="36.75" customHeight="1">
      <c r="A185" s="186"/>
      <c r="B185" s="186"/>
      <c r="C185" s="250"/>
      <c r="D185" s="186"/>
      <c r="E185" s="229"/>
      <c r="F185" s="251"/>
      <c r="G185" s="251"/>
      <c r="H185" s="251"/>
      <c r="I185" s="265"/>
      <c r="J185" s="124"/>
      <c r="K185" s="124"/>
      <c r="L185" s="113"/>
      <c r="M185" s="118"/>
      <c r="N185" s="124"/>
      <c r="O185" s="124"/>
      <c r="P185" s="124"/>
      <c r="Q185" s="63" t="s">
        <v>245</v>
      </c>
      <c r="R185" s="63" t="s">
        <v>246</v>
      </c>
      <c r="S185" s="154"/>
      <c r="T185" s="45">
        <v>132000000</v>
      </c>
      <c r="U185" s="267"/>
    </row>
    <row r="186" spans="1:21" s="25" customFormat="1" ht="46.5" customHeight="1">
      <c r="A186" s="186"/>
      <c r="B186" s="186"/>
      <c r="C186" s="250"/>
      <c r="D186" s="186"/>
      <c r="E186" s="229"/>
      <c r="F186" s="251"/>
      <c r="G186" s="251"/>
      <c r="H186" s="251"/>
      <c r="I186" s="265"/>
      <c r="J186" s="124"/>
      <c r="K186" s="124"/>
      <c r="L186" s="113"/>
      <c r="M186" s="118"/>
      <c r="N186" s="65" t="s">
        <v>629</v>
      </c>
      <c r="O186" s="124"/>
      <c r="P186" s="124"/>
      <c r="Q186" s="62" t="s">
        <v>248</v>
      </c>
      <c r="R186" s="62" t="s">
        <v>247</v>
      </c>
      <c r="S186" s="154"/>
      <c r="T186" s="45">
        <v>145224005</v>
      </c>
      <c r="U186" s="267"/>
    </row>
    <row r="187" spans="1:21" s="25" customFormat="1" ht="45.75" customHeight="1">
      <c r="A187" s="186"/>
      <c r="B187" s="186"/>
      <c r="C187" s="250"/>
      <c r="D187" s="186"/>
      <c r="E187" s="229"/>
      <c r="F187" s="251"/>
      <c r="G187" s="251"/>
      <c r="H187" s="251"/>
      <c r="I187" s="265"/>
      <c r="J187" s="124"/>
      <c r="K187" s="124"/>
      <c r="L187" s="113"/>
      <c r="M187" s="118"/>
      <c r="N187" s="65" t="s">
        <v>661</v>
      </c>
      <c r="O187" s="124"/>
      <c r="P187" s="124"/>
      <c r="Q187" s="122" t="s">
        <v>250</v>
      </c>
      <c r="R187" s="66" t="s">
        <v>378</v>
      </c>
      <c r="S187" s="154"/>
      <c r="T187" s="48">
        <v>27636938</v>
      </c>
      <c r="U187" s="267"/>
    </row>
    <row r="188" spans="1:21" s="25" customFormat="1" ht="45.75" customHeight="1">
      <c r="A188" s="186"/>
      <c r="B188" s="186"/>
      <c r="C188" s="250"/>
      <c r="D188" s="186"/>
      <c r="E188" s="229"/>
      <c r="F188" s="251"/>
      <c r="G188" s="251"/>
      <c r="H188" s="251"/>
      <c r="I188" s="265"/>
      <c r="J188" s="124"/>
      <c r="K188" s="124"/>
      <c r="L188" s="113"/>
      <c r="M188" s="118"/>
      <c r="N188" s="65" t="s">
        <v>630</v>
      </c>
      <c r="O188" s="124"/>
      <c r="P188" s="124"/>
      <c r="Q188" s="124"/>
      <c r="R188" s="66" t="s">
        <v>187</v>
      </c>
      <c r="S188" s="154"/>
      <c r="T188" s="48">
        <v>31676079.3</v>
      </c>
      <c r="U188" s="57"/>
    </row>
    <row r="189" spans="1:21" s="25" customFormat="1" ht="26.25" customHeight="1">
      <c r="A189" s="186"/>
      <c r="B189" s="186"/>
      <c r="C189" s="250"/>
      <c r="D189" s="186"/>
      <c r="E189" s="229"/>
      <c r="F189" s="251"/>
      <c r="G189" s="251"/>
      <c r="H189" s="251"/>
      <c r="I189" s="265"/>
      <c r="J189" s="124"/>
      <c r="K189" s="124"/>
      <c r="L189" s="113"/>
      <c r="M189" s="119"/>
      <c r="N189" s="65" t="s">
        <v>631</v>
      </c>
      <c r="O189" s="124"/>
      <c r="P189" s="124"/>
      <c r="Q189" s="123"/>
      <c r="R189" s="62" t="s">
        <v>249</v>
      </c>
      <c r="S189" s="154"/>
      <c r="T189" s="45"/>
      <c r="U189" s="29"/>
    </row>
    <row r="190" spans="1:21" s="25" customFormat="1" ht="98.25" customHeight="1">
      <c r="A190" s="186"/>
      <c r="B190" s="186"/>
      <c r="C190" s="250"/>
      <c r="D190" s="186"/>
      <c r="E190" s="229"/>
      <c r="F190" s="251"/>
      <c r="G190" s="251"/>
      <c r="H190" s="251"/>
      <c r="I190" s="263" t="s">
        <v>234</v>
      </c>
      <c r="J190" s="122" t="s">
        <v>185</v>
      </c>
      <c r="K190" s="122" t="s">
        <v>342</v>
      </c>
      <c r="L190" s="113"/>
      <c r="M190" s="117">
        <v>1</v>
      </c>
      <c r="N190" s="120" t="s">
        <v>685</v>
      </c>
      <c r="O190" s="122" t="s">
        <v>226</v>
      </c>
      <c r="P190" s="122" t="s">
        <v>225</v>
      </c>
      <c r="Q190" s="63" t="s">
        <v>226</v>
      </c>
      <c r="R190" s="63" t="s">
        <v>243</v>
      </c>
      <c r="S190" s="163" t="s">
        <v>343</v>
      </c>
      <c r="T190" s="45">
        <v>68050000</v>
      </c>
      <c r="U190" s="153" t="s">
        <v>529</v>
      </c>
    </row>
    <row r="191" spans="1:21" s="25" customFormat="1" ht="98.25" customHeight="1">
      <c r="A191" s="186"/>
      <c r="B191" s="186"/>
      <c r="C191" s="250"/>
      <c r="D191" s="186"/>
      <c r="E191" s="229"/>
      <c r="F191" s="251"/>
      <c r="G191" s="251"/>
      <c r="H191" s="251"/>
      <c r="I191" s="264"/>
      <c r="J191" s="123"/>
      <c r="K191" s="123"/>
      <c r="L191" s="114"/>
      <c r="M191" s="119"/>
      <c r="N191" s="121"/>
      <c r="O191" s="123"/>
      <c r="P191" s="123" t="s">
        <v>38</v>
      </c>
      <c r="Q191" s="62" t="s">
        <v>242</v>
      </c>
      <c r="R191" s="62" t="s">
        <v>532</v>
      </c>
      <c r="S191" s="163"/>
      <c r="T191" s="45">
        <v>45375282</v>
      </c>
      <c r="U191" s="155"/>
    </row>
    <row r="192" spans="1:21" ht="9.75" customHeight="1">
      <c r="A192" s="30"/>
      <c r="B192" s="30"/>
      <c r="C192" s="30"/>
      <c r="D192" s="30"/>
      <c r="E192" s="30"/>
      <c r="F192" s="30"/>
      <c r="G192" s="30"/>
      <c r="H192" s="30"/>
      <c r="I192" s="30"/>
      <c r="J192" s="68"/>
      <c r="K192" s="68"/>
      <c r="L192" s="68"/>
      <c r="M192" s="68"/>
      <c r="N192" s="68"/>
      <c r="O192" s="68"/>
      <c r="P192" s="68"/>
      <c r="Q192" s="68"/>
      <c r="R192" s="85"/>
      <c r="S192" s="30"/>
      <c r="T192" s="44"/>
      <c r="U192" s="30"/>
    </row>
    <row r="193" spans="1:21" s="25" customFormat="1" ht="38.25">
      <c r="A193" s="187" t="s">
        <v>284</v>
      </c>
      <c r="B193" s="187" t="s">
        <v>285</v>
      </c>
      <c r="C193" s="228" t="s">
        <v>404</v>
      </c>
      <c r="D193" s="257" t="s">
        <v>286</v>
      </c>
      <c r="E193" s="228" t="s">
        <v>403</v>
      </c>
      <c r="F193" s="260" t="s">
        <v>27</v>
      </c>
      <c r="G193" s="260" t="s">
        <v>3</v>
      </c>
      <c r="H193" s="260" t="s">
        <v>264</v>
      </c>
      <c r="I193" s="260" t="s">
        <v>266</v>
      </c>
      <c r="J193" s="122" t="s">
        <v>185</v>
      </c>
      <c r="K193" s="122" t="s">
        <v>265</v>
      </c>
      <c r="L193" s="109">
        <f>SUM(M193:M201)/4</f>
        <v>1</v>
      </c>
      <c r="M193" s="117">
        <v>1</v>
      </c>
      <c r="N193" s="122" t="s">
        <v>682</v>
      </c>
      <c r="O193" s="122" t="s">
        <v>29</v>
      </c>
      <c r="P193" s="122" t="s">
        <v>4</v>
      </c>
      <c r="Q193" s="70" t="s">
        <v>232</v>
      </c>
      <c r="R193" s="62" t="s">
        <v>227</v>
      </c>
      <c r="S193" s="163" t="s">
        <v>343</v>
      </c>
      <c r="T193" s="47"/>
      <c r="U193" s="29"/>
    </row>
    <row r="194" spans="1:21" s="25" customFormat="1" ht="47.25" customHeight="1">
      <c r="A194" s="188"/>
      <c r="B194" s="188"/>
      <c r="C194" s="255"/>
      <c r="D194" s="258"/>
      <c r="E194" s="229"/>
      <c r="F194" s="261"/>
      <c r="G194" s="261"/>
      <c r="H194" s="261"/>
      <c r="I194" s="262"/>
      <c r="J194" s="123"/>
      <c r="K194" s="123"/>
      <c r="L194" s="115"/>
      <c r="M194" s="108"/>
      <c r="N194" s="123"/>
      <c r="O194" s="123"/>
      <c r="P194" s="123"/>
      <c r="Q194" s="70" t="s">
        <v>29</v>
      </c>
      <c r="R194" s="62" t="s">
        <v>233</v>
      </c>
      <c r="S194" s="163"/>
      <c r="T194" s="47"/>
      <c r="U194" s="29"/>
    </row>
    <row r="195" spans="1:21" s="25" customFormat="1" ht="40.5" customHeight="1">
      <c r="A195" s="188"/>
      <c r="B195" s="188"/>
      <c r="C195" s="255"/>
      <c r="D195" s="258"/>
      <c r="E195" s="229"/>
      <c r="F195" s="261"/>
      <c r="G195" s="261"/>
      <c r="H195" s="261"/>
      <c r="I195" s="260" t="s">
        <v>364</v>
      </c>
      <c r="J195" s="122" t="s">
        <v>185</v>
      </c>
      <c r="K195" s="122" t="s">
        <v>267</v>
      </c>
      <c r="L195" s="115"/>
      <c r="M195" s="117">
        <v>1</v>
      </c>
      <c r="N195" s="122" t="s">
        <v>563</v>
      </c>
      <c r="O195" s="122" t="s">
        <v>29</v>
      </c>
      <c r="P195" s="122" t="s">
        <v>5</v>
      </c>
      <c r="Q195" s="70" t="s">
        <v>231</v>
      </c>
      <c r="R195" s="62" t="s">
        <v>228</v>
      </c>
      <c r="S195" s="163" t="s">
        <v>343</v>
      </c>
      <c r="T195" s="47"/>
      <c r="U195" s="29"/>
    </row>
    <row r="196" spans="1:21" s="25" customFormat="1" ht="45" customHeight="1">
      <c r="A196" s="188"/>
      <c r="B196" s="188"/>
      <c r="C196" s="255"/>
      <c r="D196" s="258"/>
      <c r="E196" s="229"/>
      <c r="F196" s="261"/>
      <c r="G196" s="261"/>
      <c r="H196" s="261"/>
      <c r="I196" s="262"/>
      <c r="J196" s="123"/>
      <c r="K196" s="123"/>
      <c r="L196" s="115"/>
      <c r="M196" s="108"/>
      <c r="N196" s="123"/>
      <c r="O196" s="123"/>
      <c r="P196" s="123"/>
      <c r="Q196" s="70" t="s">
        <v>29</v>
      </c>
      <c r="R196" s="62" t="s">
        <v>632</v>
      </c>
      <c r="S196" s="163"/>
      <c r="T196" s="47"/>
      <c r="U196" s="29"/>
    </row>
    <row r="197" spans="1:21" s="25" customFormat="1" ht="25.5">
      <c r="A197" s="188"/>
      <c r="B197" s="188"/>
      <c r="C197" s="255"/>
      <c r="D197" s="258"/>
      <c r="E197" s="229"/>
      <c r="F197" s="261"/>
      <c r="G197" s="261"/>
      <c r="H197" s="261"/>
      <c r="I197" s="260" t="s">
        <v>268</v>
      </c>
      <c r="J197" s="122" t="s">
        <v>185</v>
      </c>
      <c r="K197" s="122" t="s">
        <v>269</v>
      </c>
      <c r="L197" s="115"/>
      <c r="M197" s="117">
        <v>1</v>
      </c>
      <c r="N197" s="122" t="s">
        <v>633</v>
      </c>
      <c r="O197" s="122" t="s">
        <v>29</v>
      </c>
      <c r="P197" s="122" t="s">
        <v>6</v>
      </c>
      <c r="Q197" s="70" t="s">
        <v>361</v>
      </c>
      <c r="R197" s="62" t="s">
        <v>360</v>
      </c>
      <c r="S197" s="163" t="s">
        <v>32</v>
      </c>
      <c r="T197" s="47"/>
      <c r="U197" s="29"/>
    </row>
    <row r="198" spans="1:21" s="25" customFormat="1" ht="41.25" customHeight="1">
      <c r="A198" s="188"/>
      <c r="B198" s="188"/>
      <c r="C198" s="255"/>
      <c r="D198" s="258"/>
      <c r="E198" s="229"/>
      <c r="F198" s="261"/>
      <c r="G198" s="261"/>
      <c r="H198" s="261"/>
      <c r="I198" s="262"/>
      <c r="J198" s="123"/>
      <c r="K198" s="123"/>
      <c r="L198" s="115"/>
      <c r="M198" s="108"/>
      <c r="N198" s="123"/>
      <c r="O198" s="123"/>
      <c r="P198" s="123"/>
      <c r="Q198" s="70" t="s">
        <v>29</v>
      </c>
      <c r="R198" s="62" t="s">
        <v>229</v>
      </c>
      <c r="S198" s="163"/>
      <c r="T198" s="47"/>
      <c r="U198" s="29"/>
    </row>
    <row r="199" spans="1:21" s="25" customFormat="1" ht="56.25" customHeight="1">
      <c r="A199" s="188"/>
      <c r="B199" s="188"/>
      <c r="C199" s="255"/>
      <c r="D199" s="258"/>
      <c r="E199" s="229"/>
      <c r="F199" s="261"/>
      <c r="G199" s="261"/>
      <c r="H199" s="261"/>
      <c r="I199" s="260" t="s">
        <v>634</v>
      </c>
      <c r="J199" s="122" t="s">
        <v>185</v>
      </c>
      <c r="K199" s="122" t="s">
        <v>362</v>
      </c>
      <c r="L199" s="115"/>
      <c r="M199" s="117">
        <v>1</v>
      </c>
      <c r="N199" s="122" t="s">
        <v>683</v>
      </c>
      <c r="O199" s="122" t="s">
        <v>274</v>
      </c>
      <c r="P199" s="122" t="s">
        <v>271</v>
      </c>
      <c r="Q199" s="62" t="s">
        <v>230</v>
      </c>
      <c r="R199" s="62" t="s">
        <v>7</v>
      </c>
      <c r="S199" s="153" t="s">
        <v>343</v>
      </c>
      <c r="T199" s="47"/>
      <c r="U199" s="29"/>
    </row>
    <row r="200" spans="1:21" s="25" customFormat="1" ht="54.75" customHeight="1">
      <c r="A200" s="188"/>
      <c r="B200" s="188"/>
      <c r="C200" s="255"/>
      <c r="D200" s="258"/>
      <c r="E200" s="229"/>
      <c r="F200" s="261"/>
      <c r="G200" s="261"/>
      <c r="H200" s="261"/>
      <c r="I200" s="261"/>
      <c r="J200" s="124"/>
      <c r="K200" s="124"/>
      <c r="L200" s="115"/>
      <c r="M200" s="107"/>
      <c r="N200" s="124"/>
      <c r="O200" s="124"/>
      <c r="P200" s="124"/>
      <c r="Q200" s="66" t="s">
        <v>272</v>
      </c>
      <c r="R200" s="66" t="s">
        <v>363</v>
      </c>
      <c r="S200" s="155"/>
      <c r="T200" s="47"/>
      <c r="U200" s="29"/>
    </row>
    <row r="201" spans="1:21" s="25" customFormat="1" ht="38.25">
      <c r="A201" s="227"/>
      <c r="B201" s="227"/>
      <c r="C201" s="256"/>
      <c r="D201" s="259"/>
      <c r="E201" s="230"/>
      <c r="F201" s="262"/>
      <c r="G201" s="262"/>
      <c r="H201" s="262"/>
      <c r="I201" s="262"/>
      <c r="J201" s="123"/>
      <c r="K201" s="123"/>
      <c r="L201" s="116"/>
      <c r="M201" s="108"/>
      <c r="N201" s="123"/>
      <c r="O201" s="123"/>
      <c r="P201" s="123"/>
      <c r="Q201" s="70" t="s">
        <v>29</v>
      </c>
      <c r="R201" s="62" t="s">
        <v>273</v>
      </c>
      <c r="S201" s="3" t="s">
        <v>32</v>
      </c>
      <c r="T201" s="47"/>
      <c r="U201" s="29"/>
    </row>
  </sheetData>
  <mergeCells count="511">
    <mergeCell ref="D4:H4"/>
    <mergeCell ref="I4:R4"/>
    <mergeCell ref="U184:U187"/>
    <mergeCell ref="U17:U21"/>
    <mergeCell ref="U69:U79"/>
    <mergeCell ref="U81:U84"/>
    <mergeCell ref="U94:U95"/>
    <mergeCell ref="U64:U65"/>
    <mergeCell ref="O184:O189"/>
    <mergeCell ref="P184:P189"/>
    <mergeCell ref="S184:S189"/>
    <mergeCell ref="Q187:Q189"/>
    <mergeCell ref="O178:O183"/>
    <mergeCell ref="P178:P183"/>
    <mergeCell ref="S178:S183"/>
    <mergeCell ref="O170:O171"/>
    <mergeCell ref="P170:P171"/>
    <mergeCell ref="I184:I189"/>
    <mergeCell ref="I152:I154"/>
    <mergeCell ref="J152:J154"/>
    <mergeCell ref="K152:K154"/>
    <mergeCell ref="K178:K183"/>
    <mergeCell ref="S163:S164"/>
    <mergeCell ref="Q146:Q147"/>
    <mergeCell ref="U190:U191"/>
    <mergeCell ref="P190:P191"/>
    <mergeCell ref="S190:S191"/>
    <mergeCell ref="T167:T169"/>
    <mergeCell ref="U167:U169"/>
    <mergeCell ref="O152:O154"/>
    <mergeCell ref="P152:P154"/>
    <mergeCell ref="P139:P142"/>
    <mergeCell ref="O128:O131"/>
    <mergeCell ref="S172:S173"/>
    <mergeCell ref="S174:S177"/>
    <mergeCell ref="S170:S171"/>
    <mergeCell ref="P167:P169"/>
    <mergeCell ref="O172:O173"/>
    <mergeCell ref="P128:P131"/>
    <mergeCell ref="O125:O127"/>
    <mergeCell ref="P125:P127"/>
    <mergeCell ref="S125:S127"/>
    <mergeCell ref="Q165:Q166"/>
    <mergeCell ref="R165:R166"/>
    <mergeCell ref="S165:S166"/>
    <mergeCell ref="O163:O166"/>
    <mergeCell ref="P163:P166"/>
    <mergeCell ref="O159:O161"/>
    <mergeCell ref="P159:P161"/>
    <mergeCell ref="P155:P158"/>
    <mergeCell ref="J197:J198"/>
    <mergeCell ref="K197:K198"/>
    <mergeCell ref="K172:K173"/>
    <mergeCell ref="I178:I183"/>
    <mergeCell ref="I163:I166"/>
    <mergeCell ref="J163:J166"/>
    <mergeCell ref="K163:K166"/>
    <mergeCell ref="S144:S161"/>
    <mergeCell ref="Q150:Q151"/>
    <mergeCell ref="P148:P149"/>
    <mergeCell ref="Q148:Q149"/>
    <mergeCell ref="L144:L161"/>
    <mergeCell ref="I159:I161"/>
    <mergeCell ref="J159:J161"/>
    <mergeCell ref="K159:K161"/>
    <mergeCell ref="I148:I149"/>
    <mergeCell ref="M167:M169"/>
    <mergeCell ref="I146:I147"/>
    <mergeCell ref="J146:J147"/>
    <mergeCell ref="K146:K147"/>
    <mergeCell ref="O146:O147"/>
    <mergeCell ref="O148:O149"/>
    <mergeCell ref="S199:S200"/>
    <mergeCell ref="I199:I201"/>
    <mergeCell ref="J199:J201"/>
    <mergeCell ref="K199:K201"/>
    <mergeCell ref="O195:O196"/>
    <mergeCell ref="O193:O194"/>
    <mergeCell ref="P193:P194"/>
    <mergeCell ref="I190:I191"/>
    <mergeCell ref="J190:J191"/>
    <mergeCell ref="K190:K191"/>
    <mergeCell ref="O190:O191"/>
    <mergeCell ref="S193:S194"/>
    <mergeCell ref="I195:I196"/>
    <mergeCell ref="J195:J196"/>
    <mergeCell ref="K195:K196"/>
    <mergeCell ref="O197:O198"/>
    <mergeCell ref="P197:P198"/>
    <mergeCell ref="S197:S198"/>
    <mergeCell ref="P195:P196"/>
    <mergeCell ref="S195:S196"/>
    <mergeCell ref="I193:I194"/>
    <mergeCell ref="J193:J194"/>
    <mergeCell ref="K193:K194"/>
    <mergeCell ref="I197:I198"/>
    <mergeCell ref="A193:A201"/>
    <mergeCell ref="B193:B201"/>
    <mergeCell ref="C193:C201"/>
    <mergeCell ref="D193:D201"/>
    <mergeCell ref="E193:E201"/>
    <mergeCell ref="F193:F201"/>
    <mergeCell ref="O199:O201"/>
    <mergeCell ref="P199:P201"/>
    <mergeCell ref="I170:I171"/>
    <mergeCell ref="J170:J171"/>
    <mergeCell ref="K170:K171"/>
    <mergeCell ref="P172:P173"/>
    <mergeCell ref="I174:I177"/>
    <mergeCell ref="J174:J177"/>
    <mergeCell ref="K174:K177"/>
    <mergeCell ref="I172:I173"/>
    <mergeCell ref="J172:J173"/>
    <mergeCell ref="J184:J189"/>
    <mergeCell ref="K184:K189"/>
    <mergeCell ref="P174:P177"/>
    <mergeCell ref="N184:N185"/>
    <mergeCell ref="J178:J183"/>
    <mergeCell ref="G193:G201"/>
    <mergeCell ref="H193:H201"/>
    <mergeCell ref="A163:A191"/>
    <mergeCell ref="B163:B191"/>
    <mergeCell ref="C163:C191"/>
    <mergeCell ref="D163:D191"/>
    <mergeCell ref="E163:E191"/>
    <mergeCell ref="F163:F191"/>
    <mergeCell ref="O155:O158"/>
    <mergeCell ref="O174:O177"/>
    <mergeCell ref="O150:O151"/>
    <mergeCell ref="I167:I169"/>
    <mergeCell ref="J167:J169"/>
    <mergeCell ref="K167:K169"/>
    <mergeCell ref="O167:O169"/>
    <mergeCell ref="G163:G191"/>
    <mergeCell ref="H163:H191"/>
    <mergeCell ref="G144:G161"/>
    <mergeCell ref="H144:H161"/>
    <mergeCell ref="M163:M166"/>
    <mergeCell ref="N163:N166"/>
    <mergeCell ref="A144:A161"/>
    <mergeCell ref="B144:B161"/>
    <mergeCell ref="C144:C161"/>
    <mergeCell ref="D144:D161"/>
    <mergeCell ref="E144:E161"/>
    <mergeCell ref="F144:F161"/>
    <mergeCell ref="P146:P147"/>
    <mergeCell ref="M152:M154"/>
    <mergeCell ref="M155:M158"/>
    <mergeCell ref="M159:M161"/>
    <mergeCell ref="O144:O145"/>
    <mergeCell ref="P144:P145"/>
    <mergeCell ref="I144:I145"/>
    <mergeCell ref="J144:J145"/>
    <mergeCell ref="K144:K145"/>
    <mergeCell ref="P150:P151"/>
    <mergeCell ref="I155:I158"/>
    <mergeCell ref="J155:J158"/>
    <mergeCell ref="K155:K158"/>
    <mergeCell ref="I150:I151"/>
    <mergeCell ref="J150:J151"/>
    <mergeCell ref="K150:K151"/>
    <mergeCell ref="J148:J149"/>
    <mergeCell ref="K148:K149"/>
    <mergeCell ref="J139:J142"/>
    <mergeCell ref="K139:K142"/>
    <mergeCell ref="P134:P138"/>
    <mergeCell ref="S134:S138"/>
    <mergeCell ref="O132:O133"/>
    <mergeCell ref="P132:P133"/>
    <mergeCell ref="S132:S133"/>
    <mergeCell ref="I134:I138"/>
    <mergeCell ref="J134:J138"/>
    <mergeCell ref="K134:K138"/>
    <mergeCell ref="I132:I133"/>
    <mergeCell ref="J132:J133"/>
    <mergeCell ref="K132:K133"/>
    <mergeCell ref="O134:O138"/>
    <mergeCell ref="M139:M142"/>
    <mergeCell ref="O139:O142"/>
    <mergeCell ref="A125:A142"/>
    <mergeCell ref="B125:B142"/>
    <mergeCell ref="C125:C142"/>
    <mergeCell ref="D125:D142"/>
    <mergeCell ref="E125:E142"/>
    <mergeCell ref="F125:F142"/>
    <mergeCell ref="G125:G142"/>
    <mergeCell ref="H125:H142"/>
    <mergeCell ref="I139:I142"/>
    <mergeCell ref="I128:I131"/>
    <mergeCell ref="J128:J131"/>
    <mergeCell ref="K128:K131"/>
    <mergeCell ref="H97:H119"/>
    <mergeCell ref="I97:I106"/>
    <mergeCell ref="J97:J106"/>
    <mergeCell ref="K97:K106"/>
    <mergeCell ref="O97:O106"/>
    <mergeCell ref="I107:I112"/>
    <mergeCell ref="J107:J112"/>
    <mergeCell ref="K107:K112"/>
    <mergeCell ref="I113:I119"/>
    <mergeCell ref="J113:J119"/>
    <mergeCell ref="K113:K119"/>
    <mergeCell ref="M98:M100"/>
    <mergeCell ref="M101:M103"/>
    <mergeCell ref="M104:M106"/>
    <mergeCell ref="N98:N100"/>
    <mergeCell ref="N101:N103"/>
    <mergeCell ref="I125:I127"/>
    <mergeCell ref="J125:J127"/>
    <mergeCell ref="K125:K127"/>
    <mergeCell ref="N104:N106"/>
    <mergeCell ref="L97:L119"/>
    <mergeCell ref="M115:M119"/>
    <mergeCell ref="N115:N119"/>
    <mergeCell ref="P121:P123"/>
    <mergeCell ref="M113:M114"/>
    <mergeCell ref="N113:N114"/>
    <mergeCell ref="S121:S123"/>
    <mergeCell ref="O121:O123"/>
    <mergeCell ref="N107:N112"/>
    <mergeCell ref="M107:M112"/>
    <mergeCell ref="I121:I123"/>
    <mergeCell ref="J121:J123"/>
    <mergeCell ref="K121:K123"/>
    <mergeCell ref="Q109:Q112"/>
    <mergeCell ref="R109:R112"/>
    <mergeCell ref="R115:R119"/>
    <mergeCell ref="S115:S119"/>
    <mergeCell ref="A121:A123"/>
    <mergeCell ref="B121:B123"/>
    <mergeCell ref="C121:C123"/>
    <mergeCell ref="D121:D123"/>
    <mergeCell ref="E121:E123"/>
    <mergeCell ref="F121:F123"/>
    <mergeCell ref="G121:G123"/>
    <mergeCell ref="H121:H123"/>
    <mergeCell ref="L121:L123"/>
    <mergeCell ref="T109:T112"/>
    <mergeCell ref="U109:U112"/>
    <mergeCell ref="R107:R108"/>
    <mergeCell ref="S107:S112"/>
    <mergeCell ref="T107:T108"/>
    <mergeCell ref="U107:U108"/>
    <mergeCell ref="O107:O112"/>
    <mergeCell ref="P107:P112"/>
    <mergeCell ref="Q107:Q108"/>
    <mergeCell ref="T115:T119"/>
    <mergeCell ref="U115:U119"/>
    <mergeCell ref="U113:U114"/>
    <mergeCell ref="S113:S114"/>
    <mergeCell ref="T113:T114"/>
    <mergeCell ref="O113:O119"/>
    <mergeCell ref="P113:P119"/>
    <mergeCell ref="Q113:Q119"/>
    <mergeCell ref="R113:R114"/>
    <mergeCell ref="T98:T100"/>
    <mergeCell ref="U98:U100"/>
    <mergeCell ref="P97:P106"/>
    <mergeCell ref="S97:S106"/>
    <mergeCell ref="Q98:Q100"/>
    <mergeCell ref="R98:R100"/>
    <mergeCell ref="U104:U106"/>
    <mergeCell ref="Q101:Q103"/>
    <mergeCell ref="R101:R103"/>
    <mergeCell ref="Q104:Q106"/>
    <mergeCell ref="R104:R106"/>
    <mergeCell ref="T104:T106"/>
    <mergeCell ref="O87:O88"/>
    <mergeCell ref="P87:P88"/>
    <mergeCell ref="O94:O96"/>
    <mergeCell ref="P94:P96"/>
    <mergeCell ref="S94:S96"/>
    <mergeCell ref="J94:J96"/>
    <mergeCell ref="K94:K96"/>
    <mergeCell ref="J90:J93"/>
    <mergeCell ref="K90:K93"/>
    <mergeCell ref="O90:O93"/>
    <mergeCell ref="P90:P93"/>
    <mergeCell ref="L94:L96"/>
    <mergeCell ref="L86:L93"/>
    <mergeCell ref="T69:T75"/>
    <mergeCell ref="O69:O80"/>
    <mergeCell ref="P69:P80"/>
    <mergeCell ref="Q69:Q75"/>
    <mergeCell ref="J81:J85"/>
    <mergeCell ref="K81:K85"/>
    <mergeCell ref="S81:S85"/>
    <mergeCell ref="T81:T82"/>
    <mergeCell ref="O81:O85"/>
    <mergeCell ref="P81:P85"/>
    <mergeCell ref="Q81:Q82"/>
    <mergeCell ref="R81:R82"/>
    <mergeCell ref="J69:J80"/>
    <mergeCell ref="K69:K80"/>
    <mergeCell ref="L69:L80"/>
    <mergeCell ref="M69:M75"/>
    <mergeCell ref="N69:N75"/>
    <mergeCell ref="N79:N80"/>
    <mergeCell ref="M79:M80"/>
    <mergeCell ref="L81:L85"/>
    <mergeCell ref="M81:M82"/>
    <mergeCell ref="N81:N82"/>
    <mergeCell ref="T78:T79"/>
    <mergeCell ref="H55:H68"/>
    <mergeCell ref="I55:I68"/>
    <mergeCell ref="G97:G119"/>
    <mergeCell ref="F48:F54"/>
    <mergeCell ref="G48:G54"/>
    <mergeCell ref="Q79:Q80"/>
    <mergeCell ref="R79:R80"/>
    <mergeCell ref="R69:R75"/>
    <mergeCell ref="S69:S80"/>
    <mergeCell ref="H81:H85"/>
    <mergeCell ref="H69:H80"/>
    <mergeCell ref="I69:I80"/>
    <mergeCell ref="I81:I85"/>
    <mergeCell ref="F94:F96"/>
    <mergeCell ref="G94:G96"/>
    <mergeCell ref="H94:H96"/>
    <mergeCell ref="I94:I96"/>
    <mergeCell ref="F86:F93"/>
    <mergeCell ref="G86:G93"/>
    <mergeCell ref="H86:H93"/>
    <mergeCell ref="I86:I93"/>
    <mergeCell ref="S86:S93"/>
    <mergeCell ref="J87:J88"/>
    <mergeCell ref="K87:K88"/>
    <mergeCell ref="A69:A119"/>
    <mergeCell ref="C69:C80"/>
    <mergeCell ref="D69:D119"/>
    <mergeCell ref="E69:E80"/>
    <mergeCell ref="F69:F80"/>
    <mergeCell ref="G69:G80"/>
    <mergeCell ref="A7:A68"/>
    <mergeCell ref="B7:B119"/>
    <mergeCell ref="C7:C68"/>
    <mergeCell ref="D7:D68"/>
    <mergeCell ref="E7:E68"/>
    <mergeCell ref="C81:C119"/>
    <mergeCell ref="E81:E119"/>
    <mergeCell ref="F81:F85"/>
    <mergeCell ref="G81:G85"/>
    <mergeCell ref="F97:F119"/>
    <mergeCell ref="F55:F68"/>
    <mergeCell ref="G55:G68"/>
    <mergeCell ref="F7:F47"/>
    <mergeCell ref="G7:G47"/>
    <mergeCell ref="K59:K61"/>
    <mergeCell ref="O59:O61"/>
    <mergeCell ref="P59:P61"/>
    <mergeCell ref="S55:S68"/>
    <mergeCell ref="K62:K63"/>
    <mergeCell ref="O62:O63"/>
    <mergeCell ref="P62:P63"/>
    <mergeCell ref="J64:J65"/>
    <mergeCell ref="K64:K65"/>
    <mergeCell ref="O64:O65"/>
    <mergeCell ref="P64:P65"/>
    <mergeCell ref="J66:J68"/>
    <mergeCell ref="K66:K68"/>
    <mergeCell ref="O66:O68"/>
    <mergeCell ref="P66:P68"/>
    <mergeCell ref="N55:N56"/>
    <mergeCell ref="Q55:Q56"/>
    <mergeCell ref="R55:R56"/>
    <mergeCell ref="J48:J49"/>
    <mergeCell ref="K48:K49"/>
    <mergeCell ref="O48:O49"/>
    <mergeCell ref="J57:J58"/>
    <mergeCell ref="K57:K58"/>
    <mergeCell ref="O57:O58"/>
    <mergeCell ref="P57:P58"/>
    <mergeCell ref="L48:L54"/>
    <mergeCell ref="M48:M49"/>
    <mergeCell ref="M50:M51"/>
    <mergeCell ref="M52:M54"/>
    <mergeCell ref="L55:L68"/>
    <mergeCell ref="M55:M56"/>
    <mergeCell ref="M57:M58"/>
    <mergeCell ref="M59:M61"/>
    <mergeCell ref="M62:M63"/>
    <mergeCell ref="N62:N63"/>
    <mergeCell ref="M64:M65"/>
    <mergeCell ref="M66:M68"/>
    <mergeCell ref="J55:J56"/>
    <mergeCell ref="K55:K56"/>
    <mergeCell ref="O55:O56"/>
    <mergeCell ref="P55:P56"/>
    <mergeCell ref="J59:J63"/>
    <mergeCell ref="H7:H47"/>
    <mergeCell ref="P48:P49"/>
    <mergeCell ref="S48:S54"/>
    <mergeCell ref="J50:J51"/>
    <mergeCell ref="K50:K51"/>
    <mergeCell ref="O50:O51"/>
    <mergeCell ref="P50:P51"/>
    <mergeCell ref="J52:J54"/>
    <mergeCell ref="K52:K54"/>
    <mergeCell ref="O52:O54"/>
    <mergeCell ref="P52:P54"/>
    <mergeCell ref="J39:J42"/>
    <mergeCell ref="K39:K42"/>
    <mergeCell ref="O39:O42"/>
    <mergeCell ref="P39:P42"/>
    <mergeCell ref="Q23:Q31"/>
    <mergeCell ref="J16:J21"/>
    <mergeCell ref="K16:K21"/>
    <mergeCell ref="O16:O21"/>
    <mergeCell ref="P16:P21"/>
    <mergeCell ref="Q16:Q21"/>
    <mergeCell ref="R17:R20"/>
    <mergeCell ref="H48:H54"/>
    <mergeCell ref="I48:I54"/>
    <mergeCell ref="U43:U47"/>
    <mergeCell ref="J43:J47"/>
    <mergeCell ref="K43:K47"/>
    <mergeCell ref="O43:O47"/>
    <mergeCell ref="P43:P47"/>
    <mergeCell ref="Q43:Q46"/>
    <mergeCell ref="Q40:Q41"/>
    <mergeCell ref="R40:R41"/>
    <mergeCell ref="T40:T41"/>
    <mergeCell ref="U40:U41"/>
    <mergeCell ref="R43:R46"/>
    <mergeCell ref="T43:T46"/>
    <mergeCell ref="N40:N41"/>
    <mergeCell ref="T17:T20"/>
    <mergeCell ref="J36:J38"/>
    <mergeCell ref="K36:K38"/>
    <mergeCell ref="O36:O38"/>
    <mergeCell ref="P36:P38"/>
    <mergeCell ref="J33:J35"/>
    <mergeCell ref="K33:K35"/>
    <mergeCell ref="O33:O35"/>
    <mergeCell ref="P33:P35"/>
    <mergeCell ref="S4:S6"/>
    <mergeCell ref="T4:T6"/>
    <mergeCell ref="U4:U6"/>
    <mergeCell ref="A1:U1"/>
    <mergeCell ref="A2:U2"/>
    <mergeCell ref="A3:U3"/>
    <mergeCell ref="A4:C4"/>
    <mergeCell ref="T8:T13"/>
    <mergeCell ref="U8:U13"/>
    <mergeCell ref="I7:I47"/>
    <mergeCell ref="J7:J15"/>
    <mergeCell ref="K7:K15"/>
    <mergeCell ref="O7:O15"/>
    <mergeCell ref="P7:P15"/>
    <mergeCell ref="S7:S47"/>
    <mergeCell ref="Q8:Q13"/>
    <mergeCell ref="R8:R13"/>
    <mergeCell ref="R23:R31"/>
    <mergeCell ref="T23:T31"/>
    <mergeCell ref="U23:U31"/>
    <mergeCell ref="J22:J32"/>
    <mergeCell ref="K22:K32"/>
    <mergeCell ref="O22:O32"/>
    <mergeCell ref="P22:P32"/>
    <mergeCell ref="A5:A6"/>
    <mergeCell ref="B5:B6"/>
    <mergeCell ref="C5:C6"/>
    <mergeCell ref="D5:D6"/>
    <mergeCell ref="E5:E6"/>
    <mergeCell ref="F5:F6"/>
    <mergeCell ref="G5:G6"/>
    <mergeCell ref="H5:H6"/>
    <mergeCell ref="I5:I6"/>
    <mergeCell ref="J5:J6"/>
    <mergeCell ref="K5:K6"/>
    <mergeCell ref="L5:N5"/>
    <mergeCell ref="O5:O6"/>
    <mergeCell ref="P5:P6"/>
    <mergeCell ref="Q5:Q6"/>
    <mergeCell ref="R5:R6"/>
    <mergeCell ref="L7:L47"/>
    <mergeCell ref="M7:M15"/>
    <mergeCell ref="M16:M21"/>
    <mergeCell ref="N16:N21"/>
    <mergeCell ref="M22:M32"/>
    <mergeCell ref="M33:M35"/>
    <mergeCell ref="M36:M38"/>
    <mergeCell ref="M39:M42"/>
    <mergeCell ref="M43:M47"/>
    <mergeCell ref="N43:N46"/>
    <mergeCell ref="N8:N13"/>
    <mergeCell ref="N23:N31"/>
    <mergeCell ref="M125:M127"/>
    <mergeCell ref="L125:L142"/>
    <mergeCell ref="L163:L191"/>
    <mergeCell ref="L193:L201"/>
    <mergeCell ref="M184:M189"/>
    <mergeCell ref="N190:N191"/>
    <mergeCell ref="M190:M191"/>
    <mergeCell ref="M193:M194"/>
    <mergeCell ref="M195:M196"/>
    <mergeCell ref="M197:M198"/>
    <mergeCell ref="M199:M201"/>
    <mergeCell ref="N193:N194"/>
    <mergeCell ref="N195:N196"/>
    <mergeCell ref="N197:N198"/>
    <mergeCell ref="N199:N201"/>
    <mergeCell ref="N144:N145"/>
    <mergeCell ref="M172:M173"/>
    <mergeCell ref="M170:M171"/>
    <mergeCell ref="M174:M177"/>
    <mergeCell ref="M178:M183"/>
    <mergeCell ref="N178:N183"/>
    <mergeCell ref="M128:M131"/>
    <mergeCell ref="M132:M133"/>
    <mergeCell ref="M134:M138"/>
  </mergeCells>
  <printOptions/>
  <pageMargins left="0.7086614173228347" right="0.7086614173228347" top="0.7480314960629921" bottom="0.7480314960629921" header="0.31496062992125984" footer="0.31496062992125984"/>
  <pageSetup horizontalDpi="600" verticalDpi="600" orientation="landscape" scale="3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topLeftCell="A1">
      <selection activeCell="A1" sqref="A1:F5"/>
    </sheetView>
  </sheetViews>
  <sheetFormatPr defaultColWidth="11.421875" defaultRowHeight="15"/>
  <cols>
    <col min="1" max="1" width="24.28125" style="0" customWidth="1"/>
    <col min="2" max="2" width="25.57421875" style="0" customWidth="1"/>
    <col min="3" max="5" width="14.140625" style="0" customWidth="1"/>
    <col min="6" max="6" width="17.00390625" style="0" customWidth="1"/>
  </cols>
  <sheetData>
    <row r="1" spans="1:6" ht="15" customHeight="1">
      <c r="A1" s="88" t="s">
        <v>545</v>
      </c>
      <c r="B1" s="88" t="s">
        <v>546</v>
      </c>
      <c r="C1" s="103" t="s">
        <v>46</v>
      </c>
      <c r="D1" s="103" t="s">
        <v>47</v>
      </c>
      <c r="E1" s="103" t="s">
        <v>10</v>
      </c>
      <c r="F1" s="103" t="s">
        <v>11</v>
      </c>
    </row>
    <row r="2" spans="1:6" ht="38.25">
      <c r="A2" s="239">
        <v>0.88</v>
      </c>
      <c r="B2" s="100" t="s">
        <v>561</v>
      </c>
      <c r="C2" s="226" t="s">
        <v>220</v>
      </c>
      <c r="D2" s="226" t="s">
        <v>624</v>
      </c>
      <c r="E2" s="100" t="s">
        <v>258</v>
      </c>
      <c r="F2" s="100" t="s">
        <v>539</v>
      </c>
    </row>
    <row r="3" spans="1:6" ht="38.25">
      <c r="A3" s="239"/>
      <c r="B3" s="100" t="s">
        <v>625</v>
      </c>
      <c r="C3" s="226"/>
      <c r="D3" s="226"/>
      <c r="E3" s="100" t="s">
        <v>256</v>
      </c>
      <c r="F3" s="100" t="s">
        <v>257</v>
      </c>
    </row>
    <row r="4" spans="1:6" ht="102">
      <c r="A4" s="239"/>
      <c r="B4" s="100" t="s">
        <v>626</v>
      </c>
      <c r="C4" s="226"/>
      <c r="D4" s="226"/>
      <c r="E4" s="100" t="s">
        <v>627</v>
      </c>
      <c r="F4" s="100" t="s">
        <v>410</v>
      </c>
    </row>
    <row r="5" spans="1:6" ht="51">
      <c r="A5" s="239"/>
      <c r="B5" s="100" t="s">
        <v>628</v>
      </c>
      <c r="C5" s="226"/>
      <c r="D5" s="226"/>
      <c r="E5" s="100" t="s">
        <v>259</v>
      </c>
      <c r="F5" s="100" t="s">
        <v>538</v>
      </c>
    </row>
  </sheetData>
  <mergeCells count="3">
    <mergeCell ref="A2:A5"/>
    <mergeCell ref="C2:C5"/>
    <mergeCell ref="D2:D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topLeftCell="A1">
      <selection activeCell="I29" sqref="I29"/>
    </sheetView>
  </sheetViews>
  <sheetFormatPr defaultColWidth="10.8515625" defaultRowHeight="15"/>
  <cols>
    <col min="1" max="1" width="16.00390625" style="1" customWidth="1"/>
    <col min="2" max="2" width="53.57421875" style="1" customWidth="1"/>
    <col min="3" max="3" width="12.00390625" style="1" customWidth="1"/>
    <col min="4" max="4" width="12.421875" style="1" bestFit="1" customWidth="1"/>
    <col min="5" max="16384" width="10.8515625" style="1" customWidth="1"/>
  </cols>
  <sheetData>
    <row r="1" spans="1:3" ht="18.75">
      <c r="A1" s="289"/>
      <c r="B1" s="289"/>
      <c r="C1" s="10"/>
    </row>
    <row r="2" spans="1:3" ht="18.75">
      <c r="A2" s="289"/>
      <c r="B2" s="289"/>
      <c r="C2" s="10"/>
    </row>
    <row r="3" spans="1:3" ht="15">
      <c r="A3" s="290"/>
      <c r="B3" s="290"/>
      <c r="C3" s="11"/>
    </row>
    <row r="4" spans="1:3" s="2" customFormat="1" ht="24">
      <c r="A4" s="14" t="s">
        <v>380</v>
      </c>
      <c r="B4" s="14" t="s">
        <v>9</v>
      </c>
      <c r="C4" s="14" t="s">
        <v>389</v>
      </c>
    </row>
    <row r="5" spans="1:3" s="2" customFormat="1" ht="24">
      <c r="A5" s="15" t="s">
        <v>30</v>
      </c>
      <c r="B5" s="16" t="s">
        <v>34</v>
      </c>
      <c r="C5" s="17">
        <v>70000000</v>
      </c>
    </row>
    <row r="6" spans="1:3" s="2" customFormat="1" ht="6" customHeight="1">
      <c r="A6" s="18"/>
      <c r="B6" s="19"/>
      <c r="C6" s="18"/>
    </row>
    <row r="7" spans="1:3" s="2" customFormat="1" ht="15">
      <c r="A7" s="282" t="s">
        <v>13</v>
      </c>
      <c r="B7" s="20" t="s">
        <v>381</v>
      </c>
      <c r="C7" s="279">
        <v>45000000</v>
      </c>
    </row>
    <row r="8" spans="1:3" s="2" customFormat="1" ht="24">
      <c r="A8" s="283"/>
      <c r="B8" s="20" t="s">
        <v>308</v>
      </c>
      <c r="C8" s="280"/>
    </row>
    <row r="9" spans="1:3" s="2" customFormat="1" ht="15">
      <c r="A9" s="283"/>
      <c r="B9" s="20" t="s">
        <v>382</v>
      </c>
      <c r="C9" s="280"/>
    </row>
    <row r="10" spans="1:3" s="2" customFormat="1" ht="15">
      <c r="A10" s="283"/>
      <c r="B10" s="20" t="s">
        <v>379</v>
      </c>
      <c r="C10" s="280"/>
    </row>
    <row r="11" spans="1:3" s="2" customFormat="1" ht="15">
      <c r="A11" s="284"/>
      <c r="B11" s="20" t="s">
        <v>383</v>
      </c>
      <c r="C11" s="281"/>
    </row>
    <row r="12" spans="1:3" s="2" customFormat="1" ht="5.25" customHeight="1">
      <c r="A12" s="18"/>
      <c r="B12" s="19"/>
      <c r="C12" s="18"/>
    </row>
    <row r="13" spans="1:3" s="2" customFormat="1" ht="24">
      <c r="A13" s="273" t="s">
        <v>17</v>
      </c>
      <c r="B13" s="16" t="s">
        <v>384</v>
      </c>
      <c r="C13" s="285">
        <v>54000000</v>
      </c>
    </row>
    <row r="14" spans="1:3" s="2" customFormat="1" ht="15">
      <c r="A14" s="288"/>
      <c r="B14" s="16" t="s">
        <v>215</v>
      </c>
      <c r="C14" s="286"/>
    </row>
    <row r="15" spans="1:3" s="2" customFormat="1" ht="15">
      <c r="A15" s="288"/>
      <c r="B15" s="16" t="s">
        <v>216</v>
      </c>
      <c r="C15" s="286"/>
    </row>
    <row r="16" spans="1:4" s="2" customFormat="1" ht="15">
      <c r="A16" s="288"/>
      <c r="B16" s="16" t="s">
        <v>217</v>
      </c>
      <c r="C16" s="286"/>
      <c r="D16" s="12"/>
    </row>
    <row r="17" spans="1:3" ht="15">
      <c r="A17" s="288"/>
      <c r="B17" s="22" t="s">
        <v>294</v>
      </c>
      <c r="C17" s="286"/>
    </row>
    <row r="18" spans="1:3" ht="15">
      <c r="A18" s="274"/>
      <c r="B18" s="21" t="s">
        <v>386</v>
      </c>
      <c r="C18" s="287"/>
    </row>
    <row r="19" spans="1:3" s="2" customFormat="1" ht="7.5" customHeight="1">
      <c r="A19" s="18"/>
      <c r="B19" s="19"/>
      <c r="C19" s="18"/>
    </row>
    <row r="20" spans="1:3" s="2" customFormat="1" ht="15">
      <c r="A20" s="282" t="s">
        <v>21</v>
      </c>
      <c r="B20" s="20" t="s">
        <v>390</v>
      </c>
      <c r="C20" s="279">
        <f>240000000+11800000</f>
        <v>251800000</v>
      </c>
    </row>
    <row r="21" spans="1:3" s="2" customFormat="1" ht="24">
      <c r="A21" s="283"/>
      <c r="B21" s="20" t="s">
        <v>357</v>
      </c>
      <c r="C21" s="280"/>
    </row>
    <row r="22" spans="1:3" s="2" customFormat="1" ht="24">
      <c r="A22" s="283"/>
      <c r="B22" s="20" t="s">
        <v>39</v>
      </c>
      <c r="C22" s="280"/>
    </row>
    <row r="23" spans="1:3" s="2" customFormat="1" ht="24">
      <c r="A23" s="283"/>
      <c r="B23" s="20" t="s">
        <v>24</v>
      </c>
      <c r="C23" s="280"/>
    </row>
    <row r="24" spans="1:9" s="2" customFormat="1" ht="15">
      <c r="A24" s="283"/>
      <c r="B24" s="20" t="s">
        <v>25</v>
      </c>
      <c r="C24" s="280"/>
      <c r="I24" s="2">
        <v>22</v>
      </c>
    </row>
    <row r="25" spans="1:9" s="2" customFormat="1" ht="15">
      <c r="A25" s="283"/>
      <c r="B25" s="20" t="s">
        <v>385</v>
      </c>
      <c r="C25" s="280"/>
      <c r="I25" s="2">
        <v>120</v>
      </c>
    </row>
    <row r="26" spans="1:9" s="2" customFormat="1" ht="24">
      <c r="A26" s="284"/>
      <c r="B26" s="20" t="s">
        <v>241</v>
      </c>
      <c r="C26" s="281"/>
      <c r="I26" s="2">
        <f>SUM(I24:I25)</f>
        <v>142</v>
      </c>
    </row>
    <row r="27" spans="1:3" s="2" customFormat="1" ht="7.5" customHeight="1">
      <c r="A27" s="18"/>
      <c r="B27" s="19"/>
      <c r="C27" s="18"/>
    </row>
    <row r="28" spans="1:9" s="2" customFormat="1" ht="48">
      <c r="A28" s="273" t="s">
        <v>27</v>
      </c>
      <c r="B28" s="16" t="s">
        <v>387</v>
      </c>
      <c r="C28" s="275">
        <v>0</v>
      </c>
      <c r="I28" s="2">
        <f>400-I26</f>
        <v>258</v>
      </c>
    </row>
    <row r="29" spans="1:3" s="2" customFormat="1" ht="15">
      <c r="A29" s="274"/>
      <c r="B29" s="16" t="s">
        <v>6</v>
      </c>
      <c r="C29" s="276"/>
    </row>
    <row r="30" spans="1:3" s="2" customFormat="1" ht="5.25" customHeight="1">
      <c r="A30" s="18"/>
      <c r="B30" s="19"/>
      <c r="C30" s="18"/>
    </row>
    <row r="31" spans="1:3" ht="15">
      <c r="A31" s="277" t="s">
        <v>388</v>
      </c>
      <c r="B31" s="278"/>
      <c r="C31" s="13">
        <v>420800000</v>
      </c>
    </row>
    <row r="32" ht="15">
      <c r="C32" s="9"/>
    </row>
  </sheetData>
  <mergeCells count="12">
    <mergeCell ref="C13:C18"/>
    <mergeCell ref="A13:A18"/>
    <mergeCell ref="C7:C11"/>
    <mergeCell ref="A7:A11"/>
    <mergeCell ref="A1:B1"/>
    <mergeCell ref="A2:B2"/>
    <mergeCell ref="A3:B3"/>
    <mergeCell ref="A28:A29"/>
    <mergeCell ref="C28:C29"/>
    <mergeCell ref="A31:B31"/>
    <mergeCell ref="C20:C26"/>
    <mergeCell ref="A20:A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Catalina Rodriguez Reyes</dc:creator>
  <cp:keywords/>
  <dc:description/>
  <cp:lastModifiedBy>Adriana Maria Guerrero Ladino</cp:lastModifiedBy>
  <cp:lastPrinted>2016-04-28T13:03:50Z</cp:lastPrinted>
  <dcterms:created xsi:type="dcterms:W3CDTF">2015-01-22T17:09:03Z</dcterms:created>
  <dcterms:modified xsi:type="dcterms:W3CDTF">2017-02-13T15:25:01Z</dcterms:modified>
  <cp:category/>
  <cp:version/>
  <cp:contentType/>
  <cp:contentStatus/>
</cp:coreProperties>
</file>