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ulieth.diaz\Documents\2018\Mapa Riesgos 2018\Mapa Riesgos V2\"/>
    </mc:Choice>
  </mc:AlternateContent>
  <bookViews>
    <workbookView xWindow="0" yWindow="0" windowWidth="21600" windowHeight="9030"/>
  </bookViews>
  <sheets>
    <sheet name="Inicio" sheetId="3" r:id="rId1"/>
    <sheet name="1.Mapa Riesgos Institucional" sheetId="2" r:id="rId2"/>
    <sheet name="2.Mapa riesgos corrupción" sheetId="5" r:id="rId3"/>
    <sheet name="3R. Seguridad de la Información" sheetId="6" r:id="rId4"/>
    <sheet name="4.Matriz Peligros"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ewe">#REF!</definedName>
    <definedName name="_xlnm._FilterDatabase" localSheetId="1" hidden="1">'1.Mapa Riesgos Institucional'!$A$7:$U$179</definedName>
    <definedName name="_xlnm._FilterDatabase" localSheetId="4" hidden="1">'4.Matriz Peligros'!$B$7:$AH$173</definedName>
    <definedName name="_ñl">#REF!</definedName>
    <definedName name="administrativa" localSheetId="2">#REF!</definedName>
    <definedName name="administrativa" localSheetId="3">#REF!</definedName>
    <definedName name="administrativa" localSheetId="0">#REF!</definedName>
    <definedName name="administrativa">#REF!</definedName>
    <definedName name="Administrativas" localSheetId="2">#REF!</definedName>
    <definedName name="Administrativas" localSheetId="3">#REF!</definedName>
    <definedName name="Administrativas" localSheetId="0">#REF!</definedName>
    <definedName name="Administrativas">#REF!</definedName>
    <definedName name="_xlnm.Print_Area" localSheetId="3">'3R. Seguridad de la Información'!$A$1:$AA$6</definedName>
    <definedName name="_xlnm.Print_Area" localSheetId="4">'4.Matriz Peligros'!$A$1:$AT$181</definedName>
    <definedName name="clases">[1]TABLA!$F$2:$F$5</definedName>
    <definedName name="Control_Existente">[2]Hoja4!$H$3:$H$4</definedName>
    <definedName name="departamentos">[1]TABLA!$D$2:$D$36</definedName>
    <definedName name="dsds">#REF!</definedName>
    <definedName name="EC">#REF!</definedName>
    <definedName name="fd">#REF!</definedName>
    <definedName name="fdfd">#REF!</definedName>
    <definedName name="fdfdfs">#REF!</definedName>
    <definedName name="GF">#REF!</definedName>
    <definedName name="htuyt">#REF!</definedName>
    <definedName name="Impacto">[2]Hoja4!$F$3:$F$7</definedName>
    <definedName name="jhy">#REF!</definedName>
    <definedName name="jyjy">#REF!</definedName>
    <definedName name="Medidas_de_Respuesta">#REF!</definedName>
    <definedName name="Mx_Riesgo_probXimp">[3]AnálisisRC!$B$28:$F$37</definedName>
    <definedName name="nivel">[1]TABLA!$C$2:$C$3</definedName>
    <definedName name="NIVELCONSECUENCIA">#REF!</definedName>
    <definedName name="NIVELDEFICIENCIA">#REF!</definedName>
    <definedName name="NIVELEXPOSICION">#REF!</definedName>
    <definedName name="normativa" localSheetId="2">#REF!</definedName>
    <definedName name="normativa" localSheetId="3">#REF!</definedName>
    <definedName name="normativa" localSheetId="0">#REF!</definedName>
    <definedName name="normativa">#REF!</definedName>
    <definedName name="Normativas" localSheetId="2">#REF!</definedName>
    <definedName name="Normativas" localSheetId="3">#REF!</definedName>
    <definedName name="Normativas" localSheetId="0">#REF!</definedName>
    <definedName name="Normativas">#REF!</definedName>
    <definedName name="Opciones_de_Manejo">[2]Hoja4!$G$3:$G$6</definedName>
    <definedName name="Print_Area" localSheetId="4">'4.Matriz Peligros'!$A$1:$AI$20</definedName>
    <definedName name="Probabilidad">[2]Hoja4!$E$3:$E$7</definedName>
    <definedName name="Procesos">[2]Hoja4!$C$3:$C$23</definedName>
    <definedName name="rere">#REF!</definedName>
    <definedName name="RUTINARIA">#REF!</definedName>
    <definedName name="tecnologica" localSheetId="2">#REF!</definedName>
    <definedName name="tecnologica" localSheetId="3">#REF!</definedName>
    <definedName name="tecnologica" localSheetId="0">#REF!</definedName>
    <definedName name="tecnologica">#REF!</definedName>
    <definedName name="Tecnologicas" localSheetId="2">#REF!</definedName>
    <definedName name="Tecnologicas" localSheetId="3">#REF!</definedName>
    <definedName name="Tecnologicas" localSheetId="0">#REF!</definedName>
    <definedName name="Tecnologicas">#REF!</definedName>
    <definedName name="tipo" localSheetId="2">#REF!</definedName>
    <definedName name="Tipo">[2]Hoja4!$D$3:$D$10</definedName>
    <definedName name="Tipo_de_Riesgo">#REF!</definedName>
    <definedName name="Tipos" localSheetId="2">#REF!</definedName>
    <definedName name="Tipos" localSheetId="3">#REF!</definedName>
    <definedName name="Tipos" localSheetId="0">#REF!</definedName>
    <definedName name="Tipos">#REF!</definedName>
    <definedName name="_xlnm.Print_Titles" localSheetId="3">'3R. Seguridad de la Información'!#REF!</definedName>
    <definedName name="vigencia">[1]TABLA!$E$2:$E$5</definedName>
    <definedName name="wew">#REF!</definedName>
    <definedName name="Z_1044896C_F3B6_4C10_9F34_C684BB1A62A8_.wvu.PrintArea" localSheetId="3" hidden="1">'3R. Seguridad de la Información'!$A$1:$AA$6</definedName>
    <definedName name="Z_343679A1_3DAE_4AB2_92E4_434A7C0F0A5A_.wvu.PrintArea" localSheetId="3" hidden="1">'3R. Seguridad de la Información'!$A$1:$AA$6</definedName>
    <definedName name="Z_72A528CD_A6E2_4973_BB37_F63B14202F47_.wvu.PrintArea" localSheetId="3" hidden="1">'3R. Seguridad de la Información'!$A$1:$AA$6</definedName>
    <definedName name="Z_73F21370_794E_4846_BBCA_680780E9196D_.wvu.PrintArea" localSheetId="3" hidden="1">'3R. Seguridad de la Información'!$A$1:$AA$6</definedName>
    <definedName name="Z_AFC4DB1E_BD91_4E05_98DF_D504574E60A3_.wvu.PrintArea" localSheetId="3" hidden="1">'3R. Seguridad de la Información'!$A$1:$AA$6</definedName>
    <definedName name="Z_CC5BE736_0966_4E9B_AE14_30CCC85031A2_.wvu.PrintArea" localSheetId="3" hidden="1">'3R. Seguridad de la Información'!$A$1:$AA$6</definedName>
  </definedNames>
  <calcPr calcId="162913"/>
</workbook>
</file>

<file path=xl/calcChain.xml><?xml version="1.0" encoding="utf-8"?>
<calcChain xmlns="http://schemas.openxmlformats.org/spreadsheetml/2006/main">
  <c r="V17" i="6" l="1"/>
  <c r="W17" i="6" s="1"/>
  <c r="L17" i="6"/>
  <c r="M17" i="6" s="1"/>
  <c r="V15" i="6"/>
  <c r="L15" i="6"/>
  <c r="V11" i="6"/>
  <c r="L11" i="6"/>
  <c r="Q22" i="5"/>
  <c r="R22" i="5" s="1"/>
  <c r="P22" i="5"/>
  <c r="J22" i="5"/>
  <c r="I22" i="5"/>
  <c r="P21" i="5"/>
  <c r="Q21" i="5" s="1"/>
  <c r="I21" i="5"/>
  <c r="J21" i="5" s="1"/>
  <c r="Q20" i="5"/>
  <c r="P20" i="5"/>
  <c r="J20" i="5"/>
  <c r="I20" i="5"/>
  <c r="Q19" i="5"/>
  <c r="P19" i="5"/>
  <c r="J19" i="5"/>
  <c r="I19" i="5"/>
  <c r="P18" i="5"/>
  <c r="Q18" i="5" s="1"/>
  <c r="I18" i="5"/>
  <c r="J18" i="5" s="1"/>
  <c r="Q17" i="5"/>
  <c r="P17" i="5"/>
  <c r="J17" i="5"/>
  <c r="K17" i="5" s="1"/>
  <c r="I17" i="5"/>
  <c r="Q16" i="5"/>
  <c r="P16" i="5"/>
  <c r="J16" i="5"/>
  <c r="K16" i="5" s="1"/>
  <c r="I16" i="5"/>
  <c r="Q15" i="5"/>
  <c r="P15" i="5"/>
  <c r="J15" i="5"/>
  <c r="K15" i="5" s="1"/>
  <c r="I15" i="5"/>
  <c r="Q14" i="5"/>
  <c r="P14" i="5"/>
  <c r="J14" i="5"/>
  <c r="K14" i="5" s="1"/>
  <c r="I14" i="5"/>
  <c r="P13" i="5"/>
  <c r="Q13" i="5" s="1"/>
  <c r="I13" i="5"/>
  <c r="J13" i="5" s="1"/>
  <c r="S173" i="4"/>
  <c r="P173" i="4"/>
  <c r="Q173" i="4" s="1"/>
  <c r="O173" i="4"/>
  <c r="M173" i="4"/>
  <c r="S172" i="4"/>
  <c r="P172" i="4"/>
  <c r="Q172" i="4" s="1"/>
  <c r="O172" i="4"/>
  <c r="M172" i="4"/>
  <c r="S171" i="4"/>
  <c r="P171" i="4"/>
  <c r="Q171" i="4" s="1"/>
  <c r="O171" i="4"/>
  <c r="M171" i="4"/>
  <c r="S170" i="4"/>
  <c r="P170" i="4"/>
  <c r="Q170" i="4" s="1"/>
  <c r="O170" i="4"/>
  <c r="M170" i="4"/>
  <c r="S169" i="4"/>
  <c r="P169" i="4"/>
  <c r="Q169" i="4" s="1"/>
  <c r="O169" i="4"/>
  <c r="M169" i="4"/>
  <c r="S168" i="4"/>
  <c r="P168" i="4"/>
  <c r="Q168" i="4" s="1"/>
  <c r="O168" i="4"/>
  <c r="M168" i="4"/>
  <c r="S167" i="4"/>
  <c r="P167" i="4"/>
  <c r="Q167" i="4" s="1"/>
  <c r="O167" i="4"/>
  <c r="M167" i="4"/>
  <c r="S166" i="4"/>
  <c r="P166" i="4"/>
  <c r="Q166" i="4" s="1"/>
  <c r="O166" i="4"/>
  <c r="M166" i="4"/>
  <c r="S165" i="4"/>
  <c r="P165" i="4"/>
  <c r="Q165" i="4" s="1"/>
  <c r="O165" i="4"/>
  <c r="M165" i="4"/>
  <c r="S164" i="4"/>
  <c r="P164" i="4"/>
  <c r="Q164" i="4" s="1"/>
  <c r="O164" i="4"/>
  <c r="M164" i="4"/>
  <c r="S163" i="4"/>
  <c r="P163" i="4"/>
  <c r="Q163" i="4" s="1"/>
  <c r="O163" i="4"/>
  <c r="M163" i="4"/>
  <c r="S162" i="4"/>
  <c r="P162" i="4"/>
  <c r="Q162" i="4" s="1"/>
  <c r="O162" i="4"/>
  <c r="M162" i="4"/>
  <c r="S161" i="4"/>
  <c r="P161" i="4"/>
  <c r="Q161" i="4" s="1"/>
  <c r="O161" i="4"/>
  <c r="M161" i="4"/>
  <c r="S160" i="4"/>
  <c r="P160" i="4"/>
  <c r="Q160" i="4" s="1"/>
  <c r="O160" i="4"/>
  <c r="M160" i="4"/>
  <c r="T159" i="4"/>
  <c r="U159" i="4" s="1"/>
  <c r="V159" i="4" s="1"/>
  <c r="S159" i="4"/>
  <c r="P159" i="4"/>
  <c r="Q159" i="4" s="1"/>
  <c r="O159" i="4"/>
  <c r="M159" i="4"/>
  <c r="T158" i="4"/>
  <c r="U158" i="4" s="1"/>
  <c r="V158" i="4" s="1"/>
  <c r="S158" i="4"/>
  <c r="P158" i="4"/>
  <c r="Q158" i="4" s="1"/>
  <c r="O158" i="4"/>
  <c r="M158" i="4"/>
  <c r="T157" i="4"/>
  <c r="U157" i="4" s="1"/>
  <c r="V157" i="4" s="1"/>
  <c r="S157" i="4"/>
  <c r="P157" i="4"/>
  <c r="Q157" i="4" s="1"/>
  <c r="O157" i="4"/>
  <c r="M157" i="4"/>
  <c r="T156" i="4"/>
  <c r="U156" i="4" s="1"/>
  <c r="V156" i="4" s="1"/>
  <c r="S156" i="4"/>
  <c r="P156" i="4"/>
  <c r="Q156" i="4" s="1"/>
  <c r="O156" i="4"/>
  <c r="M156" i="4"/>
  <c r="T155" i="4"/>
  <c r="U155" i="4" s="1"/>
  <c r="V155" i="4" s="1"/>
  <c r="S155" i="4"/>
  <c r="P155" i="4"/>
  <c r="Q155" i="4" s="1"/>
  <c r="O155" i="4"/>
  <c r="M155" i="4"/>
  <c r="T154" i="4"/>
  <c r="U154" i="4" s="1"/>
  <c r="V154" i="4" s="1"/>
  <c r="S154" i="4"/>
  <c r="P154" i="4"/>
  <c r="Q154" i="4" s="1"/>
  <c r="O154" i="4"/>
  <c r="M154" i="4"/>
  <c r="T153" i="4"/>
  <c r="U153" i="4" s="1"/>
  <c r="V153" i="4" s="1"/>
  <c r="S153" i="4"/>
  <c r="P153" i="4"/>
  <c r="Q153" i="4" s="1"/>
  <c r="O153" i="4"/>
  <c r="M153" i="4"/>
  <c r="T152" i="4"/>
  <c r="U152" i="4" s="1"/>
  <c r="V152" i="4" s="1"/>
  <c r="S152" i="4"/>
  <c r="P152" i="4"/>
  <c r="Q152" i="4" s="1"/>
  <c r="O152" i="4"/>
  <c r="M152" i="4"/>
  <c r="T151" i="4"/>
  <c r="U151" i="4" s="1"/>
  <c r="V151" i="4" s="1"/>
  <c r="S151" i="4"/>
  <c r="P151" i="4"/>
  <c r="Q151" i="4" s="1"/>
  <c r="O151" i="4"/>
  <c r="M151" i="4"/>
  <c r="T150" i="4"/>
  <c r="U150" i="4" s="1"/>
  <c r="V150" i="4" s="1"/>
  <c r="S150" i="4"/>
  <c r="P150" i="4"/>
  <c r="Q150" i="4" s="1"/>
  <c r="O150" i="4"/>
  <c r="M150" i="4"/>
  <c r="T149" i="4"/>
  <c r="U149" i="4" s="1"/>
  <c r="V149" i="4" s="1"/>
  <c r="S149" i="4"/>
  <c r="P149" i="4"/>
  <c r="Q149" i="4" s="1"/>
  <c r="O149" i="4"/>
  <c r="M149" i="4"/>
  <c r="T148" i="4"/>
  <c r="U148" i="4" s="1"/>
  <c r="V148" i="4" s="1"/>
  <c r="S148" i="4"/>
  <c r="P148" i="4"/>
  <c r="Q148" i="4" s="1"/>
  <c r="O148" i="4"/>
  <c r="M148" i="4"/>
  <c r="T147" i="4"/>
  <c r="U147" i="4" s="1"/>
  <c r="V147" i="4" s="1"/>
  <c r="S147" i="4"/>
  <c r="P147" i="4"/>
  <c r="Q147" i="4" s="1"/>
  <c r="O147" i="4"/>
  <c r="M147" i="4"/>
  <c r="T146" i="4"/>
  <c r="U146" i="4" s="1"/>
  <c r="V146" i="4" s="1"/>
  <c r="S146" i="4"/>
  <c r="P146" i="4"/>
  <c r="Q146" i="4" s="1"/>
  <c r="O146" i="4"/>
  <c r="M146" i="4"/>
  <c r="T145" i="4"/>
  <c r="U145" i="4" s="1"/>
  <c r="V145" i="4" s="1"/>
  <c r="S145" i="4"/>
  <c r="P145" i="4"/>
  <c r="Q145" i="4" s="1"/>
  <c r="O145" i="4"/>
  <c r="M145" i="4"/>
  <c r="T144" i="4"/>
  <c r="U144" i="4" s="1"/>
  <c r="V144" i="4" s="1"/>
  <c r="S144" i="4"/>
  <c r="P144" i="4"/>
  <c r="Q144" i="4" s="1"/>
  <c r="O144" i="4"/>
  <c r="M144" i="4"/>
  <c r="T143" i="4"/>
  <c r="U143" i="4" s="1"/>
  <c r="V143" i="4" s="1"/>
  <c r="S143" i="4"/>
  <c r="P143" i="4"/>
  <c r="Q143" i="4" s="1"/>
  <c r="O143" i="4"/>
  <c r="M143" i="4"/>
  <c r="T142" i="4"/>
  <c r="U142" i="4" s="1"/>
  <c r="V142" i="4" s="1"/>
  <c r="S142" i="4"/>
  <c r="P142" i="4"/>
  <c r="Q142" i="4" s="1"/>
  <c r="O142" i="4"/>
  <c r="M142" i="4"/>
  <c r="T141" i="4"/>
  <c r="U141" i="4" s="1"/>
  <c r="V141" i="4" s="1"/>
  <c r="S141" i="4"/>
  <c r="P141" i="4"/>
  <c r="Q141" i="4" s="1"/>
  <c r="O141" i="4"/>
  <c r="M141" i="4"/>
  <c r="S140" i="4"/>
  <c r="P140" i="4"/>
  <c r="Q140" i="4" s="1"/>
  <c r="O140" i="4"/>
  <c r="M140" i="4"/>
  <c r="T139" i="4"/>
  <c r="U139" i="4" s="1"/>
  <c r="V139" i="4" s="1"/>
  <c r="S139" i="4"/>
  <c r="P139" i="4"/>
  <c r="Q139" i="4" s="1"/>
  <c r="O139" i="4"/>
  <c r="M139" i="4"/>
  <c r="S138" i="4"/>
  <c r="P138" i="4"/>
  <c r="Q138" i="4" s="1"/>
  <c r="O138" i="4"/>
  <c r="M138" i="4"/>
  <c r="T137" i="4"/>
  <c r="U137" i="4" s="1"/>
  <c r="V137" i="4" s="1"/>
  <c r="S137" i="4"/>
  <c r="P137" i="4"/>
  <c r="Q137" i="4" s="1"/>
  <c r="O137" i="4"/>
  <c r="M137" i="4"/>
  <c r="S136" i="4"/>
  <c r="P136" i="4"/>
  <c r="Q136" i="4" s="1"/>
  <c r="O136" i="4"/>
  <c r="M136" i="4"/>
  <c r="T135" i="4"/>
  <c r="U135" i="4" s="1"/>
  <c r="V135" i="4" s="1"/>
  <c r="S135" i="4"/>
  <c r="P135" i="4"/>
  <c r="Q135" i="4" s="1"/>
  <c r="O135" i="4"/>
  <c r="M135" i="4"/>
  <c r="S134" i="4"/>
  <c r="P134" i="4"/>
  <c r="Q134" i="4" s="1"/>
  <c r="O134" i="4"/>
  <c r="M134" i="4"/>
  <c r="T133" i="4"/>
  <c r="U133" i="4" s="1"/>
  <c r="V133" i="4" s="1"/>
  <c r="S133" i="4"/>
  <c r="P133" i="4"/>
  <c r="Q133" i="4" s="1"/>
  <c r="O133" i="4"/>
  <c r="M133" i="4"/>
  <c r="S132" i="4"/>
  <c r="P132" i="4"/>
  <c r="Q132" i="4" s="1"/>
  <c r="O132" i="4"/>
  <c r="M132" i="4"/>
  <c r="T131" i="4"/>
  <c r="U131" i="4" s="1"/>
  <c r="V131" i="4" s="1"/>
  <c r="S131" i="4"/>
  <c r="Q131" i="4"/>
  <c r="P131" i="4"/>
  <c r="O131" i="4"/>
  <c r="M131" i="4"/>
  <c r="T130" i="4"/>
  <c r="U130" i="4" s="1"/>
  <c r="V130" i="4" s="1"/>
  <c r="S130" i="4"/>
  <c r="Q130" i="4"/>
  <c r="P130" i="4"/>
  <c r="O130" i="4"/>
  <c r="M130" i="4"/>
  <c r="T129" i="4"/>
  <c r="U129" i="4" s="1"/>
  <c r="V129" i="4" s="1"/>
  <c r="S129" i="4"/>
  <c r="Q129" i="4"/>
  <c r="P129" i="4"/>
  <c r="O129" i="4"/>
  <c r="M129" i="4"/>
  <c r="T128" i="4"/>
  <c r="U128" i="4" s="1"/>
  <c r="V128" i="4" s="1"/>
  <c r="S128" i="4"/>
  <c r="Q128" i="4"/>
  <c r="P128" i="4"/>
  <c r="O128" i="4"/>
  <c r="M128" i="4"/>
  <c r="T127" i="4"/>
  <c r="U127" i="4" s="1"/>
  <c r="V127" i="4" s="1"/>
  <c r="S127" i="4"/>
  <c r="Q127" i="4"/>
  <c r="P127" i="4"/>
  <c r="O127" i="4"/>
  <c r="M127" i="4"/>
  <c r="T126" i="4"/>
  <c r="U126" i="4" s="1"/>
  <c r="V126" i="4" s="1"/>
  <c r="S126" i="4"/>
  <c r="Q126" i="4"/>
  <c r="P126" i="4"/>
  <c r="O126" i="4"/>
  <c r="M126" i="4"/>
  <c r="T125" i="4"/>
  <c r="U125" i="4" s="1"/>
  <c r="V125" i="4" s="1"/>
  <c r="S125" i="4"/>
  <c r="Q125" i="4"/>
  <c r="P125" i="4"/>
  <c r="O125" i="4"/>
  <c r="M125" i="4"/>
  <c r="T124" i="4"/>
  <c r="U124" i="4" s="1"/>
  <c r="V124" i="4" s="1"/>
  <c r="S124" i="4"/>
  <c r="Q124" i="4"/>
  <c r="P124" i="4"/>
  <c r="O124" i="4"/>
  <c r="M124" i="4"/>
  <c r="T123" i="4"/>
  <c r="U123" i="4" s="1"/>
  <c r="V123" i="4" s="1"/>
  <c r="S123" i="4"/>
  <c r="Q123" i="4"/>
  <c r="P123" i="4"/>
  <c r="O123" i="4"/>
  <c r="M123" i="4"/>
  <c r="T122" i="4"/>
  <c r="U122" i="4" s="1"/>
  <c r="V122" i="4" s="1"/>
  <c r="S122" i="4"/>
  <c r="Q122" i="4"/>
  <c r="P122" i="4"/>
  <c r="O122" i="4"/>
  <c r="M122" i="4"/>
  <c r="T121" i="4"/>
  <c r="U121" i="4" s="1"/>
  <c r="V121" i="4" s="1"/>
  <c r="S121" i="4"/>
  <c r="Q121" i="4"/>
  <c r="P121" i="4"/>
  <c r="O121" i="4"/>
  <c r="M121" i="4"/>
  <c r="T120" i="4"/>
  <c r="U120" i="4" s="1"/>
  <c r="V120" i="4" s="1"/>
  <c r="S120" i="4"/>
  <c r="Q120" i="4"/>
  <c r="P120" i="4"/>
  <c r="O120" i="4"/>
  <c r="M120" i="4"/>
  <c r="T119" i="4"/>
  <c r="U119" i="4" s="1"/>
  <c r="V119" i="4" s="1"/>
  <c r="S119" i="4"/>
  <c r="Q119" i="4"/>
  <c r="P119" i="4"/>
  <c r="O119" i="4"/>
  <c r="M119" i="4"/>
  <c r="T118" i="4"/>
  <c r="U118" i="4" s="1"/>
  <c r="V118" i="4" s="1"/>
  <c r="S118" i="4"/>
  <c r="Q118" i="4"/>
  <c r="P118" i="4"/>
  <c r="O118" i="4"/>
  <c r="M118" i="4"/>
  <c r="T117" i="4"/>
  <c r="U117" i="4" s="1"/>
  <c r="V117" i="4" s="1"/>
  <c r="S117" i="4"/>
  <c r="Q117" i="4"/>
  <c r="P117" i="4"/>
  <c r="O117" i="4"/>
  <c r="M117" i="4"/>
  <c r="T116" i="4"/>
  <c r="U116" i="4" s="1"/>
  <c r="V116" i="4" s="1"/>
  <c r="S116" i="4"/>
  <c r="Q116" i="4"/>
  <c r="P116" i="4"/>
  <c r="O116" i="4"/>
  <c r="M116" i="4"/>
  <c r="T115" i="4"/>
  <c r="U115" i="4" s="1"/>
  <c r="V115" i="4" s="1"/>
  <c r="S115" i="4"/>
  <c r="Q115" i="4"/>
  <c r="P115" i="4"/>
  <c r="O115" i="4"/>
  <c r="M115" i="4"/>
  <c r="T114" i="4"/>
  <c r="U114" i="4" s="1"/>
  <c r="V114" i="4" s="1"/>
  <c r="S114" i="4"/>
  <c r="Q114" i="4"/>
  <c r="P114" i="4"/>
  <c r="O114" i="4"/>
  <c r="M114" i="4"/>
  <c r="T113" i="4"/>
  <c r="U113" i="4" s="1"/>
  <c r="V113" i="4" s="1"/>
  <c r="S113" i="4"/>
  <c r="Q113" i="4"/>
  <c r="P113" i="4"/>
  <c r="O113" i="4"/>
  <c r="M113" i="4"/>
  <c r="T112" i="4"/>
  <c r="U112" i="4" s="1"/>
  <c r="V112" i="4" s="1"/>
  <c r="S112" i="4"/>
  <c r="Q112" i="4"/>
  <c r="P112" i="4"/>
  <c r="O112" i="4"/>
  <c r="M112" i="4"/>
  <c r="T111" i="4"/>
  <c r="U111" i="4" s="1"/>
  <c r="V111" i="4" s="1"/>
  <c r="S111" i="4"/>
  <c r="Q111" i="4"/>
  <c r="P111" i="4"/>
  <c r="O111" i="4"/>
  <c r="M111" i="4"/>
  <c r="T110" i="4"/>
  <c r="U110" i="4" s="1"/>
  <c r="V110" i="4" s="1"/>
  <c r="S110" i="4"/>
  <c r="Q110" i="4"/>
  <c r="P110" i="4"/>
  <c r="O110" i="4"/>
  <c r="M110" i="4"/>
  <c r="T109" i="4"/>
  <c r="U109" i="4" s="1"/>
  <c r="V109" i="4" s="1"/>
  <c r="S109" i="4"/>
  <c r="Q109" i="4"/>
  <c r="P109" i="4"/>
  <c r="O109" i="4"/>
  <c r="M109" i="4"/>
  <c r="T108" i="4"/>
  <c r="U108" i="4" s="1"/>
  <c r="V108" i="4" s="1"/>
  <c r="S108" i="4"/>
  <c r="Q108" i="4"/>
  <c r="P108" i="4"/>
  <c r="O108" i="4"/>
  <c r="M108" i="4"/>
  <c r="T107" i="4"/>
  <c r="U107" i="4" s="1"/>
  <c r="V107" i="4" s="1"/>
  <c r="S107" i="4"/>
  <c r="Q107" i="4"/>
  <c r="P107" i="4"/>
  <c r="O107" i="4"/>
  <c r="M107" i="4"/>
  <c r="T106" i="4"/>
  <c r="U106" i="4" s="1"/>
  <c r="V106" i="4" s="1"/>
  <c r="S106" i="4"/>
  <c r="Q106" i="4"/>
  <c r="P106" i="4"/>
  <c r="O106" i="4"/>
  <c r="M106" i="4"/>
  <c r="T105" i="4"/>
  <c r="U105" i="4" s="1"/>
  <c r="V105" i="4" s="1"/>
  <c r="S105" i="4"/>
  <c r="Q105" i="4"/>
  <c r="P105" i="4"/>
  <c r="O105" i="4"/>
  <c r="M105" i="4"/>
  <c r="T104" i="4"/>
  <c r="U104" i="4" s="1"/>
  <c r="V104" i="4" s="1"/>
  <c r="S104" i="4"/>
  <c r="Q104" i="4"/>
  <c r="P104" i="4"/>
  <c r="O104" i="4"/>
  <c r="M104" i="4"/>
  <c r="T103" i="4"/>
  <c r="U103" i="4" s="1"/>
  <c r="V103" i="4" s="1"/>
  <c r="S103" i="4"/>
  <c r="Q103" i="4"/>
  <c r="P103" i="4"/>
  <c r="O103" i="4"/>
  <c r="M103" i="4"/>
  <c r="T102" i="4"/>
  <c r="U102" i="4" s="1"/>
  <c r="V102" i="4" s="1"/>
  <c r="S102" i="4"/>
  <c r="Q102" i="4"/>
  <c r="P102" i="4"/>
  <c r="O102" i="4"/>
  <c r="M102" i="4"/>
  <c r="T101" i="4"/>
  <c r="U101" i="4" s="1"/>
  <c r="V101" i="4" s="1"/>
  <c r="S101" i="4"/>
  <c r="Q101" i="4"/>
  <c r="P101" i="4"/>
  <c r="O101" i="4"/>
  <c r="M101" i="4"/>
  <c r="T100" i="4"/>
  <c r="U100" i="4" s="1"/>
  <c r="V100" i="4" s="1"/>
  <c r="S100" i="4"/>
  <c r="Q100" i="4"/>
  <c r="P100" i="4"/>
  <c r="O100" i="4"/>
  <c r="M100" i="4"/>
  <c r="T99" i="4"/>
  <c r="U99" i="4" s="1"/>
  <c r="V99" i="4" s="1"/>
  <c r="S99" i="4"/>
  <c r="Q99" i="4"/>
  <c r="P99" i="4"/>
  <c r="O99" i="4"/>
  <c r="M99" i="4"/>
  <c r="T98" i="4"/>
  <c r="U98" i="4" s="1"/>
  <c r="V98" i="4" s="1"/>
  <c r="S98" i="4"/>
  <c r="Q98" i="4"/>
  <c r="P98" i="4"/>
  <c r="O98" i="4"/>
  <c r="M98" i="4"/>
  <c r="T97" i="4"/>
  <c r="U97" i="4" s="1"/>
  <c r="V97" i="4" s="1"/>
  <c r="S97" i="4"/>
  <c r="Q97" i="4"/>
  <c r="P97" i="4"/>
  <c r="O97" i="4"/>
  <c r="M97" i="4"/>
  <c r="T96" i="4"/>
  <c r="U96" i="4" s="1"/>
  <c r="V96" i="4" s="1"/>
  <c r="S96" i="4"/>
  <c r="Q96" i="4"/>
  <c r="P96" i="4"/>
  <c r="O96" i="4"/>
  <c r="M96" i="4"/>
  <c r="T95" i="4"/>
  <c r="U95" i="4" s="1"/>
  <c r="V95" i="4" s="1"/>
  <c r="S95" i="4"/>
  <c r="Q95" i="4"/>
  <c r="P95" i="4"/>
  <c r="O95" i="4"/>
  <c r="M95" i="4"/>
  <c r="T94" i="4"/>
  <c r="U94" i="4" s="1"/>
  <c r="V94" i="4" s="1"/>
  <c r="S94" i="4"/>
  <c r="Q94" i="4"/>
  <c r="P94" i="4"/>
  <c r="O94" i="4"/>
  <c r="M94" i="4"/>
  <c r="V93" i="4"/>
  <c r="T93" i="4"/>
  <c r="U93" i="4" s="1"/>
  <c r="S93" i="4"/>
  <c r="Q93" i="4"/>
  <c r="P93" i="4"/>
  <c r="O93" i="4"/>
  <c r="M93" i="4"/>
  <c r="V92" i="4"/>
  <c r="T92" i="4"/>
  <c r="U92" i="4" s="1"/>
  <c r="S92" i="4"/>
  <c r="Q92" i="4"/>
  <c r="P92" i="4"/>
  <c r="O92" i="4"/>
  <c r="M92" i="4"/>
  <c r="T91" i="4"/>
  <c r="U91" i="4" s="1"/>
  <c r="V91" i="4" s="1"/>
  <c r="S91" i="4"/>
  <c r="Q91" i="4"/>
  <c r="P91" i="4"/>
  <c r="O91" i="4"/>
  <c r="M91" i="4"/>
  <c r="V90" i="4"/>
  <c r="T90" i="4"/>
  <c r="U90" i="4" s="1"/>
  <c r="S90" i="4"/>
  <c r="Q90" i="4"/>
  <c r="P90" i="4"/>
  <c r="O90" i="4"/>
  <c r="M90" i="4"/>
  <c r="V89" i="4"/>
  <c r="T89" i="4"/>
  <c r="U89" i="4" s="1"/>
  <c r="S89" i="4"/>
  <c r="Q89" i="4"/>
  <c r="P89" i="4"/>
  <c r="O89" i="4"/>
  <c r="M89" i="4"/>
  <c r="V88" i="4"/>
  <c r="T88" i="4"/>
  <c r="U88" i="4" s="1"/>
  <c r="S88" i="4"/>
  <c r="Q88" i="4"/>
  <c r="P88" i="4"/>
  <c r="O88" i="4"/>
  <c r="M88" i="4"/>
  <c r="T87" i="4"/>
  <c r="U87" i="4" s="1"/>
  <c r="V87" i="4" s="1"/>
  <c r="S87" i="4"/>
  <c r="Q87" i="4"/>
  <c r="P87" i="4"/>
  <c r="O87" i="4"/>
  <c r="M87" i="4"/>
  <c r="V86" i="4"/>
  <c r="T86" i="4"/>
  <c r="U86" i="4" s="1"/>
  <c r="S86" i="4"/>
  <c r="Q86" i="4"/>
  <c r="P86" i="4"/>
  <c r="O86" i="4"/>
  <c r="M86" i="4"/>
  <c r="V85" i="4"/>
  <c r="T85" i="4"/>
  <c r="U85" i="4" s="1"/>
  <c r="S85" i="4"/>
  <c r="Q85" i="4"/>
  <c r="P85" i="4"/>
  <c r="O85" i="4"/>
  <c r="M85" i="4"/>
  <c r="V84" i="4"/>
  <c r="T84" i="4"/>
  <c r="U84" i="4" s="1"/>
  <c r="S84" i="4"/>
  <c r="Q84" i="4"/>
  <c r="P84" i="4"/>
  <c r="O84" i="4"/>
  <c r="M84" i="4"/>
  <c r="T83" i="4"/>
  <c r="U83" i="4" s="1"/>
  <c r="V83" i="4" s="1"/>
  <c r="S83" i="4"/>
  <c r="Q83" i="4"/>
  <c r="P83" i="4"/>
  <c r="O83" i="4"/>
  <c r="M83" i="4"/>
  <c r="V82" i="4"/>
  <c r="T82" i="4"/>
  <c r="U82" i="4" s="1"/>
  <c r="S82" i="4"/>
  <c r="Q82" i="4"/>
  <c r="P82" i="4"/>
  <c r="O82" i="4"/>
  <c r="M82" i="4"/>
  <c r="V81" i="4"/>
  <c r="T81" i="4"/>
  <c r="U81" i="4" s="1"/>
  <c r="S81" i="4"/>
  <c r="Q81" i="4"/>
  <c r="P81" i="4"/>
  <c r="O81" i="4"/>
  <c r="M81" i="4"/>
  <c r="V80" i="4"/>
  <c r="T80" i="4"/>
  <c r="U80" i="4" s="1"/>
  <c r="S80" i="4"/>
  <c r="Q80" i="4"/>
  <c r="P80" i="4"/>
  <c r="O80" i="4"/>
  <c r="M80" i="4"/>
  <c r="T79" i="4"/>
  <c r="U79" i="4" s="1"/>
  <c r="V79" i="4" s="1"/>
  <c r="S79" i="4"/>
  <c r="Q79" i="4"/>
  <c r="P79" i="4"/>
  <c r="O79" i="4"/>
  <c r="M79" i="4"/>
  <c r="V78" i="4"/>
  <c r="T78" i="4"/>
  <c r="U78" i="4" s="1"/>
  <c r="S78" i="4"/>
  <c r="Q78" i="4"/>
  <c r="P78" i="4"/>
  <c r="O78" i="4"/>
  <c r="M78" i="4"/>
  <c r="V77" i="4"/>
  <c r="T77" i="4"/>
  <c r="U77" i="4" s="1"/>
  <c r="S77" i="4"/>
  <c r="Q77" i="4"/>
  <c r="P77" i="4"/>
  <c r="O77" i="4"/>
  <c r="M77" i="4"/>
  <c r="V76" i="4"/>
  <c r="T76" i="4"/>
  <c r="U76" i="4" s="1"/>
  <c r="S76" i="4"/>
  <c r="Q76" i="4"/>
  <c r="P76" i="4"/>
  <c r="O76" i="4"/>
  <c r="M76" i="4"/>
  <c r="T75" i="4"/>
  <c r="U75" i="4" s="1"/>
  <c r="V75" i="4" s="1"/>
  <c r="S75" i="4"/>
  <c r="Q75" i="4"/>
  <c r="P75" i="4"/>
  <c r="O75" i="4"/>
  <c r="M75" i="4"/>
  <c r="V74" i="4"/>
  <c r="T74" i="4"/>
  <c r="U74" i="4" s="1"/>
  <c r="S74" i="4"/>
  <c r="Q74" i="4"/>
  <c r="P74" i="4"/>
  <c r="O74" i="4"/>
  <c r="M74" i="4"/>
  <c r="V73" i="4"/>
  <c r="T73" i="4"/>
  <c r="U73" i="4" s="1"/>
  <c r="S73" i="4"/>
  <c r="Q73" i="4"/>
  <c r="P73" i="4"/>
  <c r="O73" i="4"/>
  <c r="M73" i="4"/>
  <c r="V72" i="4"/>
  <c r="T72" i="4"/>
  <c r="U72" i="4" s="1"/>
  <c r="S72" i="4"/>
  <c r="Q72" i="4"/>
  <c r="P72" i="4"/>
  <c r="O72" i="4"/>
  <c r="M72" i="4"/>
  <c r="T71" i="4"/>
  <c r="U71" i="4" s="1"/>
  <c r="V71" i="4" s="1"/>
  <c r="S71" i="4"/>
  <c r="Q71" i="4"/>
  <c r="P71" i="4"/>
  <c r="O71" i="4"/>
  <c r="M71" i="4"/>
  <c r="V70" i="4"/>
  <c r="T70" i="4"/>
  <c r="U70" i="4" s="1"/>
  <c r="S70" i="4"/>
  <c r="Q70" i="4"/>
  <c r="P70" i="4"/>
  <c r="O70" i="4"/>
  <c r="M70" i="4"/>
  <c r="V69" i="4"/>
  <c r="T69" i="4"/>
  <c r="U69" i="4" s="1"/>
  <c r="S69" i="4"/>
  <c r="Q69" i="4"/>
  <c r="P69" i="4"/>
  <c r="O69" i="4"/>
  <c r="M69" i="4"/>
  <c r="V68" i="4"/>
  <c r="T68" i="4"/>
  <c r="U68" i="4" s="1"/>
  <c r="S68" i="4"/>
  <c r="Q68" i="4"/>
  <c r="P68" i="4"/>
  <c r="O68" i="4"/>
  <c r="M68" i="4"/>
  <c r="T67" i="4"/>
  <c r="U67" i="4" s="1"/>
  <c r="V67" i="4" s="1"/>
  <c r="S67" i="4"/>
  <c r="Q67" i="4"/>
  <c r="P67" i="4"/>
  <c r="O67" i="4"/>
  <c r="M67" i="4"/>
  <c r="V66" i="4"/>
  <c r="T66" i="4"/>
  <c r="U66" i="4" s="1"/>
  <c r="S66" i="4"/>
  <c r="Q66" i="4"/>
  <c r="P66" i="4"/>
  <c r="O66" i="4"/>
  <c r="M66" i="4"/>
  <c r="V65" i="4"/>
  <c r="T65" i="4"/>
  <c r="U65" i="4" s="1"/>
  <c r="S65" i="4"/>
  <c r="Q65" i="4"/>
  <c r="P65" i="4"/>
  <c r="O65" i="4"/>
  <c r="M65" i="4"/>
  <c r="V64" i="4"/>
  <c r="T64" i="4"/>
  <c r="U64" i="4" s="1"/>
  <c r="S64" i="4"/>
  <c r="Q64" i="4"/>
  <c r="P64" i="4"/>
  <c r="O64" i="4"/>
  <c r="M64" i="4"/>
  <c r="T63" i="4"/>
  <c r="U63" i="4" s="1"/>
  <c r="V63" i="4" s="1"/>
  <c r="S63" i="4"/>
  <c r="Q63" i="4"/>
  <c r="P63" i="4"/>
  <c r="O63" i="4"/>
  <c r="M63" i="4"/>
  <c r="V62" i="4"/>
  <c r="T62" i="4"/>
  <c r="U62" i="4" s="1"/>
  <c r="S62" i="4"/>
  <c r="Q62" i="4"/>
  <c r="P62" i="4"/>
  <c r="O62" i="4"/>
  <c r="M62" i="4"/>
  <c r="V61" i="4"/>
  <c r="T61" i="4"/>
  <c r="U61" i="4" s="1"/>
  <c r="S61" i="4"/>
  <c r="Q61" i="4"/>
  <c r="P61" i="4"/>
  <c r="O61" i="4"/>
  <c r="M61" i="4"/>
  <c r="V60" i="4"/>
  <c r="T60" i="4"/>
  <c r="U60" i="4" s="1"/>
  <c r="S60" i="4"/>
  <c r="Q60" i="4"/>
  <c r="P60" i="4"/>
  <c r="O60" i="4"/>
  <c r="M60" i="4"/>
  <c r="T59" i="4"/>
  <c r="U59" i="4" s="1"/>
  <c r="V59" i="4" s="1"/>
  <c r="S59" i="4"/>
  <c r="Q59" i="4"/>
  <c r="P59" i="4"/>
  <c r="O59" i="4"/>
  <c r="M59" i="4"/>
  <c r="V58" i="4"/>
  <c r="T58" i="4"/>
  <c r="U58" i="4" s="1"/>
  <c r="S58" i="4"/>
  <c r="Q58" i="4"/>
  <c r="P58" i="4"/>
  <c r="O58" i="4"/>
  <c r="M58" i="4"/>
  <c r="V57" i="4"/>
  <c r="T57" i="4"/>
  <c r="U57" i="4" s="1"/>
  <c r="S57" i="4"/>
  <c r="Q57" i="4"/>
  <c r="P57" i="4"/>
  <c r="O57" i="4"/>
  <c r="M57" i="4"/>
  <c r="V56" i="4"/>
  <c r="T56" i="4"/>
  <c r="U56" i="4" s="1"/>
  <c r="S56" i="4"/>
  <c r="Q56" i="4"/>
  <c r="P56" i="4"/>
  <c r="O56" i="4"/>
  <c r="M56" i="4"/>
  <c r="T55" i="4"/>
  <c r="U55" i="4" s="1"/>
  <c r="V55" i="4" s="1"/>
  <c r="S55" i="4"/>
  <c r="Q55" i="4"/>
  <c r="P55" i="4"/>
  <c r="O55" i="4"/>
  <c r="M55" i="4"/>
  <c r="V54" i="4"/>
  <c r="T54" i="4"/>
  <c r="U54" i="4" s="1"/>
  <c r="S54" i="4"/>
  <c r="Q54" i="4"/>
  <c r="P54" i="4"/>
  <c r="O54" i="4"/>
  <c r="M54" i="4"/>
  <c r="V53" i="4"/>
  <c r="T53" i="4"/>
  <c r="U53" i="4" s="1"/>
  <c r="S53" i="4"/>
  <c r="Q53" i="4"/>
  <c r="P53" i="4"/>
  <c r="O53" i="4"/>
  <c r="M53" i="4"/>
  <c r="V52" i="4"/>
  <c r="T52" i="4"/>
  <c r="U52" i="4" s="1"/>
  <c r="S52" i="4"/>
  <c r="Q52" i="4"/>
  <c r="P52" i="4"/>
  <c r="O52" i="4"/>
  <c r="M52" i="4"/>
  <c r="T51" i="4"/>
  <c r="U51" i="4" s="1"/>
  <c r="V51" i="4" s="1"/>
  <c r="S51" i="4"/>
  <c r="Q51" i="4"/>
  <c r="P51" i="4"/>
  <c r="O51" i="4"/>
  <c r="M51" i="4"/>
  <c r="T50" i="4"/>
  <c r="U50" i="4" s="1"/>
  <c r="V50" i="4" s="1"/>
  <c r="S50" i="4"/>
  <c r="Q50" i="4"/>
  <c r="P50" i="4"/>
  <c r="O50" i="4"/>
  <c r="M50" i="4"/>
  <c r="T49" i="4"/>
  <c r="U49" i="4" s="1"/>
  <c r="V49" i="4" s="1"/>
  <c r="S49" i="4"/>
  <c r="Q49" i="4"/>
  <c r="P49" i="4"/>
  <c r="O49" i="4"/>
  <c r="M49" i="4"/>
  <c r="T48" i="4"/>
  <c r="U48" i="4" s="1"/>
  <c r="V48" i="4" s="1"/>
  <c r="S48" i="4"/>
  <c r="Q48" i="4"/>
  <c r="P48" i="4"/>
  <c r="O48" i="4"/>
  <c r="M48" i="4"/>
  <c r="T47" i="4"/>
  <c r="U47" i="4" s="1"/>
  <c r="V47" i="4" s="1"/>
  <c r="S47" i="4"/>
  <c r="Q47" i="4"/>
  <c r="P47" i="4"/>
  <c r="O47" i="4"/>
  <c r="M47" i="4"/>
  <c r="T46" i="4"/>
  <c r="U46" i="4" s="1"/>
  <c r="V46" i="4" s="1"/>
  <c r="S46" i="4"/>
  <c r="Q46" i="4"/>
  <c r="P46" i="4"/>
  <c r="O46" i="4"/>
  <c r="M46" i="4"/>
  <c r="T45" i="4"/>
  <c r="U45" i="4" s="1"/>
  <c r="V45" i="4" s="1"/>
  <c r="S45" i="4"/>
  <c r="Q45" i="4"/>
  <c r="P45" i="4"/>
  <c r="O45" i="4"/>
  <c r="M45" i="4"/>
  <c r="T44" i="4"/>
  <c r="U44" i="4" s="1"/>
  <c r="V44" i="4" s="1"/>
  <c r="S44" i="4"/>
  <c r="Q44" i="4"/>
  <c r="P44" i="4"/>
  <c r="O44" i="4"/>
  <c r="M44" i="4"/>
  <c r="T43" i="4"/>
  <c r="U43" i="4" s="1"/>
  <c r="V43" i="4" s="1"/>
  <c r="S43" i="4"/>
  <c r="Q43" i="4"/>
  <c r="P43" i="4"/>
  <c r="O43" i="4"/>
  <c r="M43" i="4"/>
  <c r="T42" i="4"/>
  <c r="U42" i="4" s="1"/>
  <c r="V42" i="4" s="1"/>
  <c r="S42" i="4"/>
  <c r="Q42" i="4"/>
  <c r="P42" i="4"/>
  <c r="O42" i="4"/>
  <c r="M42" i="4"/>
  <c r="T41" i="4"/>
  <c r="U41" i="4" s="1"/>
  <c r="V41" i="4" s="1"/>
  <c r="S41" i="4"/>
  <c r="Q41" i="4"/>
  <c r="P41" i="4"/>
  <c r="O41" i="4"/>
  <c r="M41" i="4"/>
  <c r="T40" i="4"/>
  <c r="U40" i="4" s="1"/>
  <c r="V40" i="4" s="1"/>
  <c r="S40" i="4"/>
  <c r="Q40" i="4"/>
  <c r="P40" i="4"/>
  <c r="O40" i="4"/>
  <c r="M40" i="4"/>
  <c r="T39" i="4"/>
  <c r="U39" i="4" s="1"/>
  <c r="V39" i="4" s="1"/>
  <c r="S39" i="4"/>
  <c r="Q39" i="4"/>
  <c r="P39" i="4"/>
  <c r="O39" i="4"/>
  <c r="M39" i="4"/>
  <c r="T38" i="4"/>
  <c r="U38" i="4" s="1"/>
  <c r="V38" i="4" s="1"/>
  <c r="S38" i="4"/>
  <c r="Q38" i="4"/>
  <c r="P38" i="4"/>
  <c r="O38" i="4"/>
  <c r="M38" i="4"/>
  <c r="T37" i="4"/>
  <c r="U37" i="4" s="1"/>
  <c r="V37" i="4" s="1"/>
  <c r="S37" i="4"/>
  <c r="Q37" i="4"/>
  <c r="P37" i="4"/>
  <c r="O37" i="4"/>
  <c r="M37" i="4"/>
  <c r="T36" i="4"/>
  <c r="U36" i="4" s="1"/>
  <c r="V36" i="4" s="1"/>
  <c r="S36" i="4"/>
  <c r="Q36" i="4"/>
  <c r="P36" i="4"/>
  <c r="O36" i="4"/>
  <c r="M36" i="4"/>
  <c r="T35" i="4"/>
  <c r="U35" i="4" s="1"/>
  <c r="V35" i="4" s="1"/>
  <c r="S35" i="4"/>
  <c r="Q35" i="4"/>
  <c r="P35" i="4"/>
  <c r="O35" i="4"/>
  <c r="M35" i="4"/>
  <c r="T34" i="4"/>
  <c r="U34" i="4" s="1"/>
  <c r="V34" i="4" s="1"/>
  <c r="S34" i="4"/>
  <c r="Q34" i="4"/>
  <c r="P34" i="4"/>
  <c r="O34" i="4"/>
  <c r="M34" i="4"/>
  <c r="T33" i="4"/>
  <c r="U33" i="4" s="1"/>
  <c r="V33" i="4" s="1"/>
  <c r="S33" i="4"/>
  <c r="Q33" i="4"/>
  <c r="P33" i="4"/>
  <c r="O33" i="4"/>
  <c r="M33" i="4"/>
  <c r="T32" i="4"/>
  <c r="U32" i="4" s="1"/>
  <c r="V32" i="4" s="1"/>
  <c r="S32" i="4"/>
  <c r="Q32" i="4"/>
  <c r="P32" i="4"/>
  <c r="O32" i="4"/>
  <c r="M32" i="4"/>
  <c r="T31" i="4"/>
  <c r="U31" i="4" s="1"/>
  <c r="V31" i="4" s="1"/>
  <c r="S31" i="4"/>
  <c r="Q31" i="4"/>
  <c r="P31" i="4"/>
  <c r="O31" i="4"/>
  <c r="M31" i="4"/>
  <c r="T30" i="4"/>
  <c r="U30" i="4" s="1"/>
  <c r="V30" i="4" s="1"/>
  <c r="S30" i="4"/>
  <c r="Q30" i="4"/>
  <c r="P30" i="4"/>
  <c r="O30" i="4"/>
  <c r="M30" i="4"/>
  <c r="T29" i="4"/>
  <c r="U29" i="4" s="1"/>
  <c r="V29" i="4" s="1"/>
  <c r="S29" i="4"/>
  <c r="Q29" i="4"/>
  <c r="P29" i="4"/>
  <c r="O29" i="4"/>
  <c r="M29" i="4"/>
  <c r="T28" i="4"/>
  <c r="U28" i="4" s="1"/>
  <c r="V28" i="4" s="1"/>
  <c r="S28" i="4"/>
  <c r="Q28" i="4"/>
  <c r="P28" i="4"/>
  <c r="O28" i="4"/>
  <c r="M28" i="4"/>
  <c r="T27" i="4"/>
  <c r="U27" i="4" s="1"/>
  <c r="V27" i="4" s="1"/>
  <c r="S27" i="4"/>
  <c r="Q27" i="4"/>
  <c r="P27" i="4"/>
  <c r="O27" i="4"/>
  <c r="M27" i="4"/>
  <c r="T26" i="4"/>
  <c r="U26" i="4" s="1"/>
  <c r="V26" i="4" s="1"/>
  <c r="S26" i="4"/>
  <c r="Q26" i="4"/>
  <c r="P26" i="4"/>
  <c r="O26" i="4"/>
  <c r="M26" i="4"/>
  <c r="T25" i="4"/>
  <c r="U25" i="4" s="1"/>
  <c r="V25" i="4" s="1"/>
  <c r="S25" i="4"/>
  <c r="Q25" i="4"/>
  <c r="P25" i="4"/>
  <c r="O25" i="4"/>
  <c r="M25" i="4"/>
  <c r="T24" i="4"/>
  <c r="U24" i="4" s="1"/>
  <c r="V24" i="4" s="1"/>
  <c r="S24" i="4"/>
  <c r="Q24" i="4"/>
  <c r="P24" i="4"/>
  <c r="O24" i="4"/>
  <c r="M24" i="4"/>
  <c r="T23" i="4"/>
  <c r="U23" i="4" s="1"/>
  <c r="V23" i="4" s="1"/>
  <c r="S23" i="4"/>
  <c r="Q23" i="4"/>
  <c r="P23" i="4"/>
  <c r="O23" i="4"/>
  <c r="M23" i="4"/>
  <c r="T22" i="4"/>
  <c r="U22" i="4" s="1"/>
  <c r="V22" i="4" s="1"/>
  <c r="S22" i="4"/>
  <c r="Q22" i="4"/>
  <c r="P22" i="4"/>
  <c r="O22" i="4"/>
  <c r="M22" i="4"/>
  <c r="T21" i="4"/>
  <c r="U21" i="4" s="1"/>
  <c r="V21" i="4" s="1"/>
  <c r="S21" i="4"/>
  <c r="Q21" i="4"/>
  <c r="P21" i="4"/>
  <c r="O21" i="4"/>
  <c r="M21" i="4"/>
  <c r="T20" i="4"/>
  <c r="U20" i="4" s="1"/>
  <c r="V20" i="4" s="1"/>
  <c r="S20" i="4"/>
  <c r="Q20" i="4"/>
  <c r="P20" i="4"/>
  <c r="O20" i="4"/>
  <c r="M20" i="4"/>
  <c r="T19" i="4"/>
  <c r="U19" i="4" s="1"/>
  <c r="V19" i="4" s="1"/>
  <c r="S19" i="4"/>
  <c r="Q19" i="4"/>
  <c r="P19" i="4"/>
  <c r="O19" i="4"/>
  <c r="M19" i="4"/>
  <c r="T18" i="4"/>
  <c r="U18" i="4" s="1"/>
  <c r="V18" i="4" s="1"/>
  <c r="S18" i="4"/>
  <c r="Q18" i="4"/>
  <c r="P18" i="4"/>
  <c r="O18" i="4"/>
  <c r="M18" i="4"/>
  <c r="T17" i="4"/>
  <c r="U17" i="4" s="1"/>
  <c r="V17" i="4" s="1"/>
  <c r="S17" i="4"/>
  <c r="Q17" i="4"/>
  <c r="P17" i="4"/>
  <c r="O17" i="4"/>
  <c r="M17" i="4"/>
  <c r="T16" i="4"/>
  <c r="U16" i="4" s="1"/>
  <c r="V16" i="4" s="1"/>
  <c r="S16" i="4"/>
  <c r="Q16" i="4"/>
  <c r="P16" i="4"/>
  <c r="O16" i="4"/>
  <c r="M16" i="4"/>
  <c r="T15" i="4"/>
  <c r="U15" i="4" s="1"/>
  <c r="V15" i="4" s="1"/>
  <c r="S15" i="4"/>
  <c r="Q15" i="4"/>
  <c r="P15" i="4"/>
  <c r="O15" i="4"/>
  <c r="M15" i="4"/>
  <c r="T14" i="4"/>
  <c r="U14" i="4" s="1"/>
  <c r="V14" i="4" s="1"/>
  <c r="S14" i="4"/>
  <c r="Q14" i="4"/>
  <c r="P14" i="4"/>
  <c r="O14" i="4"/>
  <c r="M14" i="4"/>
  <c r="T13" i="4"/>
  <c r="U13" i="4" s="1"/>
  <c r="V13" i="4" s="1"/>
  <c r="S13" i="4"/>
  <c r="Q13" i="4"/>
  <c r="P13" i="4"/>
  <c r="O13" i="4"/>
  <c r="M13" i="4"/>
  <c r="T12" i="4"/>
  <c r="U12" i="4" s="1"/>
  <c r="V12" i="4" s="1"/>
  <c r="S12" i="4"/>
  <c r="Q12" i="4"/>
  <c r="P12" i="4"/>
  <c r="O12" i="4"/>
  <c r="M12" i="4"/>
  <c r="T11" i="4"/>
  <c r="U11" i="4" s="1"/>
  <c r="V11" i="4" s="1"/>
  <c r="S11" i="4"/>
  <c r="Q11" i="4"/>
  <c r="P11" i="4"/>
  <c r="O11" i="4"/>
  <c r="M11" i="4"/>
  <c r="T132" i="4" l="1"/>
  <c r="U132" i="4" s="1"/>
  <c r="V132" i="4" s="1"/>
  <c r="T134" i="4"/>
  <c r="U134" i="4" s="1"/>
  <c r="V134" i="4" s="1"/>
  <c r="T136" i="4"/>
  <c r="U136" i="4" s="1"/>
  <c r="V136" i="4" s="1"/>
  <c r="T138" i="4"/>
  <c r="U138" i="4" s="1"/>
  <c r="V138" i="4" s="1"/>
  <c r="T140" i="4"/>
  <c r="U140" i="4" s="1"/>
  <c r="V140" i="4" s="1"/>
  <c r="T160" i="4"/>
  <c r="U160" i="4" s="1"/>
  <c r="V160" i="4" s="1"/>
  <c r="T161" i="4"/>
  <c r="U161" i="4" s="1"/>
  <c r="V161" i="4" s="1"/>
  <c r="T162" i="4"/>
  <c r="U162" i="4" s="1"/>
  <c r="V162" i="4" s="1"/>
  <c r="T163" i="4"/>
  <c r="U163" i="4" s="1"/>
  <c r="V163" i="4" s="1"/>
  <c r="T164" i="4"/>
  <c r="U164" i="4" s="1"/>
  <c r="V164" i="4" s="1"/>
  <c r="T165" i="4"/>
  <c r="U165" i="4" s="1"/>
  <c r="V165" i="4" s="1"/>
  <c r="T166" i="4"/>
  <c r="U166" i="4" s="1"/>
  <c r="V166" i="4" s="1"/>
  <c r="T167" i="4"/>
  <c r="U167" i="4" s="1"/>
  <c r="V167" i="4" s="1"/>
  <c r="T168" i="4"/>
  <c r="U168" i="4" s="1"/>
  <c r="V168" i="4" s="1"/>
  <c r="T169" i="4"/>
  <c r="U169" i="4" s="1"/>
  <c r="V169" i="4" s="1"/>
  <c r="T170" i="4"/>
  <c r="U170" i="4" s="1"/>
  <c r="V170" i="4" s="1"/>
  <c r="T171" i="4"/>
  <c r="U171" i="4" s="1"/>
  <c r="V171" i="4" s="1"/>
  <c r="T172" i="4"/>
  <c r="U172" i="4" s="1"/>
  <c r="V172" i="4" s="1"/>
  <c r="T173" i="4"/>
  <c r="U173" i="4" s="1"/>
  <c r="V173" i="4" s="1"/>
</calcChain>
</file>

<file path=xl/comments1.xml><?xml version="1.0" encoding="utf-8"?>
<comments xmlns="http://schemas.openxmlformats.org/spreadsheetml/2006/main">
  <authors>
    <author>Yulieth Diaz Gonzales</author>
    <author>Juan Camilo Correa Jimenez</author>
  </authors>
  <commentList>
    <comment ref="B10" authorId="0" shapeId="0">
      <text>
        <r>
          <rPr>
            <b/>
            <sz val="9"/>
            <color indexed="81"/>
            <rFont val="Tahoma"/>
            <family val="2"/>
          </rPr>
          <t>INSOR:</t>
        </r>
        <r>
          <rPr>
            <sz val="9"/>
            <color indexed="81"/>
            <rFont val="Tahoma"/>
            <family val="2"/>
          </rPr>
          <t xml:space="preserve">
Se debe señalar el objetivo del proceso al que se le identificarán los
riesgos de corrupción.</t>
        </r>
      </text>
    </comment>
    <comment ref="C10" authorId="0" shapeId="0">
      <text>
        <r>
          <rPr>
            <b/>
            <sz val="9"/>
            <color indexed="81"/>
            <rFont val="Tahoma"/>
            <family val="2"/>
          </rPr>
          <t>INSOR:</t>
        </r>
        <r>
          <rPr>
            <sz val="9"/>
            <color indexed="81"/>
            <rFont val="Tahoma"/>
            <family val="2"/>
          </rPr>
          <t xml:space="preserve">
A partir de los factores internos y externos, se determinan los agentes
generadores del riesgo</t>
        </r>
      </text>
    </comment>
    <comment ref="D10" authorId="0" shapeId="0">
      <text>
        <r>
          <rPr>
            <b/>
            <sz val="9"/>
            <color indexed="81"/>
            <rFont val="Tahoma"/>
            <family val="2"/>
          </rPr>
          <t>INSOR:</t>
        </r>
        <r>
          <rPr>
            <sz val="9"/>
            <color indexed="81"/>
            <rFont val="Tahoma"/>
            <family val="2"/>
          </rPr>
          <t xml:space="preserve">
Posibilidad de que por acción u omisión, se use el poder para poder desviar la gestión de lo público hacia un beneficio privado.
</t>
        </r>
      </text>
    </comment>
    <comment ref="E10" authorId="0" shapeId="0">
      <text>
        <r>
          <rPr>
            <b/>
            <sz val="9"/>
            <color indexed="81"/>
            <rFont val="Tahoma"/>
            <family val="2"/>
          </rPr>
          <t>INSOR:</t>
        </r>
        <r>
          <rPr>
            <sz val="9"/>
            <color indexed="81"/>
            <rFont val="Tahoma"/>
            <family val="2"/>
          </rPr>
          <t xml:space="preserve">
 Son los efectos ocasionados por la ocurrencia de un riesgo que afecta los objetivos o procesos de la entidad. Pueden ser una pérdida, un daño, un perjuicio, un detrimento.</t>
        </r>
      </text>
    </comment>
    <comment ref="F10" authorId="0" shapeId="0">
      <text>
        <r>
          <rPr>
            <b/>
            <sz val="9"/>
            <color indexed="81"/>
            <rFont val="Tahoma"/>
            <family val="2"/>
          </rPr>
          <t>INSOR:</t>
        </r>
        <r>
          <rPr>
            <sz val="9"/>
            <color indexed="81"/>
            <rFont val="Tahoma"/>
            <family val="2"/>
          </rPr>
          <t xml:space="preserve">
Medir el riesgo inherente. Es decir, determinar la probabilidad de materialización del riesgo y sus consecuencias o impacto, con el fin de establecer la zona de riesgo inicial.</t>
        </r>
      </text>
    </comment>
    <comment ref="L11" authorId="0" shapeId="0">
      <text>
        <r>
          <rPr>
            <b/>
            <sz val="9"/>
            <color indexed="81"/>
            <rFont val="Tahoma"/>
            <family val="2"/>
          </rPr>
          <t>INSOR:</t>
        </r>
        <r>
          <rPr>
            <sz val="9"/>
            <color indexed="81"/>
            <rFont val="Tahoma"/>
            <family val="2"/>
          </rPr>
          <t xml:space="preserve"> Determinar la naturaleza de los controles
1. Preventivos: Se orientan a eliminar las causas del riesgo, para prevenir su ocurrencia o materialización.
2. Detectivos: Aquellos que registran un evento después presentado; sirven para descubrir resultados no previstos y alertar sobre la presencia de un riesgo. 
3. Correctivos: Aquellos que permiten, después de ser detectado el evento no deseado, el restablecimiento de la actividad.</t>
        </r>
      </text>
    </comment>
    <comment ref="F12" authorId="1" shapeId="0">
      <text>
        <r>
          <rPr>
            <b/>
            <sz val="9"/>
            <color indexed="81"/>
            <rFont val="Tahoma"/>
            <family val="2"/>
          </rPr>
          <t>Es la oportunidad de ocurrencia de un evento de riesgo. Se mide según la
frecuencia (número de veces en que se ha presentado el riesgo en un período determinado) o por la factibilidad (factores internos o externos que pueden determinar que el riesgo se presente).</t>
        </r>
        <r>
          <rPr>
            <sz val="9"/>
            <color indexed="81"/>
            <rFont val="Tahoma"/>
            <family val="2"/>
          </rPr>
          <t xml:space="preserve">
</t>
        </r>
      </text>
    </comment>
    <comment ref="H12" authorId="1" shapeId="0">
      <text>
        <r>
          <rPr>
            <b/>
            <sz val="9"/>
            <color indexed="81"/>
            <rFont val="Tahoma"/>
            <family val="2"/>
          </rPr>
          <t>Son las consecuencias o efectos que puede generar la materialización del riesgo de
corrupción en la entidad</t>
        </r>
        <r>
          <rPr>
            <sz val="9"/>
            <color indexed="81"/>
            <rFont val="Tahoma"/>
            <family val="2"/>
          </rPr>
          <t xml:space="preserve">
</t>
        </r>
      </text>
    </comment>
  </commentList>
</comments>
</file>

<file path=xl/comments2.xml><?xml version="1.0" encoding="utf-8"?>
<comments xmlns="http://schemas.openxmlformats.org/spreadsheetml/2006/main">
  <authors>
    <author>Luisa Fernanda</author>
  </authors>
  <commentList>
    <comment ref="E11" authorId="0" shapeId="0">
      <text>
        <r>
          <rPr>
            <b/>
            <sz val="8"/>
            <color indexed="81"/>
            <rFont val="Calibri"/>
            <family val="2"/>
            <scheme val="minor"/>
          </rPr>
          <t>INSOR:</t>
        </r>
        <r>
          <rPr>
            <sz val="8"/>
            <color indexed="81"/>
            <rFont val="Calibri"/>
            <family val="2"/>
            <scheme val="minor"/>
          </rPr>
          <t xml:space="preserve">
Debilidades internas que pueden influir en los procesos y procedimientos. Generan una mayor vulnerabilidad frente
a riesgos</t>
        </r>
      </text>
    </comment>
    <comment ref="E15" authorId="0" shapeId="0">
      <text>
        <r>
          <rPr>
            <b/>
            <sz val="8"/>
            <color indexed="81"/>
            <rFont val="Calibri"/>
            <family val="2"/>
            <scheme val="minor"/>
          </rPr>
          <t>INSOR:</t>
        </r>
        <r>
          <rPr>
            <sz val="8"/>
            <color indexed="81"/>
            <rFont val="Calibri"/>
            <family val="2"/>
            <scheme val="minor"/>
          </rPr>
          <t xml:space="preserve">
Debilidades internas que pueden influir en los procesos y procedimientos. Generan una mayor vulnerabilidad frente
a riesgos</t>
        </r>
      </text>
    </comment>
    <comment ref="E17" authorId="0" shapeId="0">
      <text>
        <r>
          <rPr>
            <b/>
            <sz val="8"/>
            <color indexed="81"/>
            <rFont val="Calibri"/>
            <family val="2"/>
            <scheme val="minor"/>
          </rPr>
          <t>INSOR:</t>
        </r>
        <r>
          <rPr>
            <sz val="8"/>
            <color indexed="81"/>
            <rFont val="Calibri"/>
            <family val="2"/>
            <scheme val="minor"/>
          </rPr>
          <t xml:space="preserve">
Debilidades internas que pueden influir en los procesos y procedimientos. Generan una mayor vulnerabilidad frente
a riesgos</t>
        </r>
      </text>
    </comment>
  </commentList>
</comments>
</file>

<file path=xl/comments3.xml><?xml version="1.0" encoding="utf-8"?>
<comments xmlns="http://schemas.openxmlformats.org/spreadsheetml/2006/main">
  <authors>
    <author>Andru</author>
  </authors>
  <commentList>
    <comment ref="B7" authorId="0" shapeId="0">
      <text>
        <r>
          <rPr>
            <sz val="10"/>
            <color indexed="81"/>
            <rFont val="Tahoma"/>
            <family val="2"/>
          </rPr>
          <t>Proceso que interviene en la realización de las actividades</t>
        </r>
      </text>
    </comment>
    <comment ref="C7" authorId="0" shapeId="0">
      <text>
        <r>
          <rPr>
            <sz val="10"/>
            <color indexed="81"/>
            <rFont val="Tahoma"/>
            <family val="2"/>
          </rPr>
          <t>Cualquier espacio físico en el que se realizan actividades relacionadas</t>
        </r>
      </text>
    </comment>
    <comment ref="D7" authorId="0" shapeId="0">
      <text>
        <r>
          <rPr>
            <sz val="10"/>
            <color indexed="81"/>
            <rFont val="Tahoma"/>
            <family val="2"/>
          </rPr>
          <t>Tareas realizadas en los diferentes procesos</t>
        </r>
      </text>
    </comment>
    <comment ref="E7" authorId="0" shapeId="0">
      <text>
        <r>
          <rPr>
            <sz val="10"/>
            <color indexed="81"/>
            <rFont val="Tahoma"/>
            <family val="2"/>
          </rPr>
          <t>Se establece si la actividad se realiza constantemente, o si se realiza eventualmente.  Se selecciona si o no</t>
        </r>
      </text>
    </comment>
    <comment ref="F7" authorId="0" shapeId="0">
      <text>
        <r>
          <rPr>
            <sz val="10"/>
            <color indexed="81"/>
            <rFont val="Tahoma"/>
            <family val="2"/>
          </rPr>
          <t>Fuente, situación o acto con potencial de causar daño en la salud de los trabajadores, en los equipos o en las instalaciones</t>
        </r>
      </text>
    </comment>
    <comment ref="H7" authorId="0" shapeId="0">
      <text>
        <r>
          <rPr>
            <sz val="10"/>
            <color indexed="81"/>
            <rFont val="Tahoma"/>
            <family val="2"/>
          </rPr>
          <t>• ¿Cómo pueden ser afectados el trabajador o la parte interesada expuesta?
• ¿Cuál es el daño que le(s) puede ocurrir?</t>
        </r>
      </text>
    </comment>
    <comment ref="I7" authorId="0" shapeId="0">
      <text>
        <r>
          <rPr>
            <sz val="10"/>
            <color indexed="81"/>
            <rFont val="Tahoma"/>
            <family val="2"/>
          </rPr>
          <t>Al Identificar los controles existentes, se debe tener en cuenta los controles administrativos, tales como inspecciones, ajustes de procedimientos, cambios de horarios de trabajo, Etc.</t>
        </r>
      </text>
    </comment>
    <comment ref="L7" authorId="0" shapeId="0">
      <text>
        <r>
          <rPr>
            <sz val="10"/>
            <color indexed="81"/>
            <rFont val="Tahoma"/>
            <family val="2"/>
          </rPr>
          <t>consiste en determinar la probabilidad de que ocurran eventos específicos y la magnitud de sus consecuencias</t>
        </r>
      </text>
    </comment>
    <comment ref="V7" authorId="0" shapeId="0">
      <text>
        <r>
          <rPr>
            <sz val="10"/>
            <color indexed="81"/>
            <rFont val="Tahoma"/>
            <family val="2"/>
          </rPr>
          <t>se identifica cuales riesgos son aceptables o no aceptable</t>
        </r>
      </text>
    </comment>
    <comment ref="W7" authorId="0" shapeId="0">
      <text>
        <r>
          <rPr>
            <sz val="10"/>
            <color indexed="81"/>
            <rFont val="Tahoma"/>
            <family val="2"/>
          </rPr>
          <t>Número de expuestos, teniendo en cuenta si son funcionarios o contratistas, por cada uno de los procesos y actividades identificadas</t>
        </r>
      </text>
    </comment>
    <comment ref="Z10" authorId="0" shapeId="0">
      <text>
        <r>
          <rPr>
            <sz val="10"/>
            <color indexed="81"/>
            <rFont val="Tahoma"/>
            <family val="2"/>
          </rPr>
          <t>Medida que se toma para suprimir el peligro / riesgo</t>
        </r>
      </text>
    </comment>
    <comment ref="AA10" authorId="0" shapeId="0">
      <text>
        <r>
          <rPr>
            <sz val="10"/>
            <color indexed="81"/>
            <rFont val="Tahoma"/>
            <family val="2"/>
          </rPr>
          <t>Medida que se toma a fin de reemplazar un peligro por otro que no genere riesgo o que genere menos riesgos</t>
        </r>
      </text>
    </comment>
    <comment ref="AB10" authorId="0" shapeId="0">
      <text>
        <r>
          <rPr>
            <sz val="10"/>
            <color indexed="81"/>
            <rFont val="Tahoma"/>
            <family val="2"/>
          </rPr>
          <t>Medidas técnicas para el control del peligro</t>
        </r>
      </text>
    </comment>
    <comment ref="AC10" authorId="0" shapeId="0">
      <text>
        <r>
          <rPr>
            <sz val="10"/>
            <color indexed="81"/>
            <rFont val="Tahoma"/>
            <family val="2"/>
          </rPr>
          <t>Medidas que tienen como fin reducir el tiempo de exposición al peligro, tales como la rotación del personal, cambios en la duración o tipo de la jornada de trabajo.  También incluye la señalación, advertencia, demarcación de zonas de riesgo</t>
        </r>
      </text>
    </comment>
    <comment ref="AD10" authorId="0" shapeId="0">
      <text>
        <r>
          <rPr>
            <sz val="10"/>
            <color indexed="81"/>
            <rFont val="Tahoma"/>
            <family val="2"/>
          </rPr>
          <t>Medidas basadas en el uso de dispositivos, accesorios y vestimentas por parte de los trabajadores, con el fin de protegerlos contra posibles daños a su salud o su integridad física en su trabajo</t>
        </r>
      </text>
    </comment>
  </commentList>
</comments>
</file>

<file path=xl/sharedStrings.xml><?xml version="1.0" encoding="utf-8"?>
<sst xmlns="http://schemas.openxmlformats.org/spreadsheetml/2006/main" count="4622" uniqueCount="1186">
  <si>
    <t>Nombre del Riesgo</t>
  </si>
  <si>
    <t xml:space="preserve">Causas </t>
  </si>
  <si>
    <t xml:space="preserve">Consecuencias </t>
  </si>
  <si>
    <t xml:space="preserve">Riesgo Inherente </t>
  </si>
  <si>
    <t>Control Existente</t>
  </si>
  <si>
    <t xml:space="preserve">Riesgo Residual </t>
  </si>
  <si>
    <t xml:space="preserve">Responsable de la acción </t>
  </si>
  <si>
    <t>Fecha de Inicio</t>
  </si>
  <si>
    <t>Fecha de terminación</t>
  </si>
  <si>
    <t>Probabilidad</t>
  </si>
  <si>
    <t>Impacto</t>
  </si>
  <si>
    <t xml:space="preserve">Nivel </t>
  </si>
  <si>
    <t>Clasificación del Riesgo</t>
  </si>
  <si>
    <t>Opción de manejo</t>
  </si>
  <si>
    <t>Acción de contingencia ante posible materialización</t>
  </si>
  <si>
    <t>INSTITUTO NACIONAL PARA SORDOS - INSOR</t>
  </si>
  <si>
    <t>CÓDIGO: FOMM07</t>
  </si>
  <si>
    <t>PROCESO MEDICIÓN Y MEJORA</t>
  </si>
  <si>
    <t>MAPA DE RIESGOS INSTITUCIONAL</t>
  </si>
  <si>
    <t>VERSIÓN: 03</t>
  </si>
  <si>
    <t>VERSIÓN:</t>
  </si>
  <si>
    <t>Proceso/Subsistema</t>
  </si>
  <si>
    <t>N.</t>
  </si>
  <si>
    <t>FECHA DE ACTUALIZACIÓN:</t>
  </si>
  <si>
    <t>Evidencia</t>
  </si>
  <si>
    <t>Acciones a desarrollar</t>
  </si>
  <si>
    <t>FECHA: 25/06/2018</t>
  </si>
  <si>
    <t>FACTORES INTERNOS</t>
  </si>
  <si>
    <t>Falta de apropiación de los objetivos institucionales y los instrumentos de planeación vigentes al interior de los procesos</t>
  </si>
  <si>
    <t>Retraso o incumplimiento de los objetivos o el logro de las metas organizacionales</t>
  </si>
  <si>
    <t>Estratégico 
Cumplimiento</t>
  </si>
  <si>
    <t>*Retrasos en la ejecución de metas institucionales.
*Dificultades en medición del cumplimiento de las metas 
*Desactualización de la información institucional acerca de compromisos establecidos.
*Deterioro de la imagen Institucional</t>
  </si>
  <si>
    <t>Moderado</t>
  </si>
  <si>
    <t>Alta</t>
  </si>
  <si>
    <t>Indicadores de los Planes
Seguimiento periódico a los reportes realizados por los líderes de proceso y/o Gerentes de Proyecto 
 Matriz de Seguimiento Planes
Seguimiento de planes en Comité Directivo</t>
  </si>
  <si>
    <t>Evitar</t>
  </si>
  <si>
    <t>Sensibilización en la apropiación de los objetivos institucionales y los instrumentos de planeación vigentes al interior de los procesos.</t>
  </si>
  <si>
    <t>Oficina Asesora de Planeación y sistemas</t>
  </si>
  <si>
    <t>Acta de reunión</t>
  </si>
  <si>
    <t>* Comunicación formal solicitando justificación a la materialización del riesgo.
* Realizar un Comité para la valoración del incumplimiento de la meta y eventual traslado a instancias de control disciplinario interno</t>
  </si>
  <si>
    <t xml:space="preserve">Los responsables de los proyectos no reportan la información de manera oportuna y con calidad en las matrices de seguimiento.  </t>
  </si>
  <si>
    <t xml:space="preserve">Sensibilización a los responsables de los proyectos en el reporte de la información de manera oportuna y con calidad en las matrices de seguimiento.  </t>
  </si>
  <si>
    <t>No es pertinente la  información registrada como evidencias</t>
  </si>
  <si>
    <t>Sensibilización a responsables de reporte en la calidad de información registrada.</t>
  </si>
  <si>
    <t>Debilidades en la elaboración de Planes y proyectos o proyectos desactualizados por parte de las áreas responsables</t>
  </si>
  <si>
    <t xml:space="preserve">Mesas de trabajo con la Oficina Asesora de Planeación y sistemas, DNP y responsables en la elaboración de Planes y proyectos </t>
  </si>
  <si>
    <t>Oficina Asesora de Planeación y sistemas
DNP 
Responsables en la elaboración de Planes y proyectos</t>
  </si>
  <si>
    <t>FACTORES EXTERNOS</t>
  </si>
  <si>
    <t>Cambio en los cronogramas de entidades externas</t>
  </si>
  <si>
    <t>Político - Decisiones políticas que  afectan la Dirección de la Entidad</t>
  </si>
  <si>
    <t>Ausencia de Procedimientos</t>
  </si>
  <si>
    <t>Inadecuada elaboración, ejecución  y seguimiento  presupuestal en las etapas de la Planeación Estratégica</t>
  </si>
  <si>
    <t>Corrupción
Imagen</t>
  </si>
  <si>
    <t xml:space="preserve">*Recorte presupuestal
*Deterioro de la imagen institucional
*Pérdida de recursos en la planeación
(Físicos, Humanos y financieros), esfuerzos institucionales
*Incumplimiento a las metas establecidas 
</t>
  </si>
  <si>
    <t>Mayor</t>
  </si>
  <si>
    <t>Extrema</t>
  </si>
  <si>
    <t>Planeación presupuestal y seguimiento presupuestal</t>
  </si>
  <si>
    <t>Improbable</t>
  </si>
  <si>
    <t>1,Implementación procedimientos rediseñados</t>
  </si>
  <si>
    <t>Todas las areas</t>
  </si>
  <si>
    <t>permanente</t>
  </si>
  <si>
    <t>No aplica</t>
  </si>
  <si>
    <t xml:space="preserve">Los responsables de los proyectos no reportan la información de manera oportuna y de calidad en las matrices de seguimiento.  </t>
  </si>
  <si>
    <t xml:space="preserve">2.Sensibilización a los responsables de los proyectos en el reporte de la información de manera oportuna y con calidad en las matrices de seguimiento.  </t>
  </si>
  <si>
    <t>Inadecuada planeación por parte de los lideres de proceso</t>
  </si>
  <si>
    <t>Oficina Asesora de Planeación y sistemas
Hacienda
Responsables en la elaboración de Planes y proyectos</t>
  </si>
  <si>
    <t>Inadecuada gestión de recursos propios</t>
  </si>
  <si>
    <t>Decisiones por parte del Gobierno Nacional en materia de ajuste presupuestal</t>
  </si>
  <si>
    <t>Direccionamiento Estratégico</t>
  </si>
  <si>
    <t>Probable</t>
  </si>
  <si>
    <t xml:space="preserve">3. Mesas de trabajo con la Oficina Asesora de Planeación y sistemas, Hacienda y responsables en la elaboración de Planes y proyectos </t>
  </si>
  <si>
    <t>No hay verificación previa de la información a ser divulgada</t>
  </si>
  <si>
    <t>Desconocimiento politica de comunicaciones</t>
  </si>
  <si>
    <t>Suministro de información incorrecta por parte de Entidades exrernas, ciudadanos, grupos de interés.</t>
  </si>
  <si>
    <t>Eliminación de archivos sin previa consulta.</t>
  </si>
  <si>
    <t>Ausencia de lineamientos en la conservación de archivos digitales.</t>
  </si>
  <si>
    <t>Daño de equipos tecnológicos (Computador, cámaras, etc)</t>
  </si>
  <si>
    <t>Intromisión de un agente externo en medios digitales</t>
  </si>
  <si>
    <t>Intereses mal intencionados por parte de algún funcionario</t>
  </si>
  <si>
    <t>Desconocimiento sobre las restricciones del uso de la imagen institucional</t>
  </si>
  <si>
    <t>Uso indebido de imagen Institucional por pesonas naturales o jurídicas, si previa autorización de la Entidad</t>
  </si>
  <si>
    <t>Ausencia de divulgación de información de manera clara, oportuna y confiable</t>
  </si>
  <si>
    <t>Perdida o daño material de la información</t>
  </si>
  <si>
    <t>Uso inadecuado de la imagen institucional.</t>
  </si>
  <si>
    <t>Imagen</t>
  </si>
  <si>
    <t>Operativo</t>
  </si>
  <si>
    <t>Comunicación Estratégica</t>
  </si>
  <si>
    <t>Pérdida de credibilidad y confianza en la entidad.
Amonestación por parte de la cabeza del sector.
Insatisfacción de los usuarios, respecto a la información divulgada.
Afectación en el cumplimiento de objetivos institucionales.</t>
  </si>
  <si>
    <t>Demoras en la divulgación de información
Reprocesos
Perdida de información institucional</t>
  </si>
  <si>
    <t>Pérdida de credibilidad y confianza en la entidad.</t>
  </si>
  <si>
    <t>Menor</t>
  </si>
  <si>
    <t>Revisión de contenidos por parte del Coordinador de comunicaciones, antes de ser publicados.</t>
  </si>
  <si>
    <t>No Existe</t>
  </si>
  <si>
    <t>Baja</t>
  </si>
  <si>
    <t>Socializar Manual  y procedimiento del proceso Comunicación Estratégica</t>
  </si>
  <si>
    <t>Socialización a las áreas sobre lineamientos y tiempos de entrega de información para publicar.</t>
  </si>
  <si>
    <t xml:space="preserve">Guardar copia de los productos en disco externo, inmediatamente se realicen </t>
  </si>
  <si>
    <t>Revisión previa por parte del area de comunicaciones (visto Bueno) de cualquier publicación institucional.</t>
  </si>
  <si>
    <t>Socializar a la Entidad el lineamiento de las revisiones previas para las publicaciones institucionales</t>
  </si>
  <si>
    <t>Cuando se trate de productos realizados por una entidad externa se remitira el Manual de imagen corporativa</t>
  </si>
  <si>
    <t>Procedimientos Comunicación Estratégica</t>
  </si>
  <si>
    <t>Correos electrónicos, campañas, etc.</t>
  </si>
  <si>
    <t>Disco duro con productos de comunicaciones</t>
  </si>
  <si>
    <t>Correo electrónicos.</t>
  </si>
  <si>
    <t>Correo electrónicos,  campañas.</t>
  </si>
  <si>
    <t xml:space="preserve">
Comunicación estrategica</t>
  </si>
  <si>
    <t>semestral</t>
  </si>
  <si>
    <t>Permanente</t>
  </si>
  <si>
    <t>Cada vez que se requiera</t>
  </si>
  <si>
    <t>Semestral</t>
  </si>
  <si>
    <t>* Revisar la información publicada y hacer las correcciones</t>
  </si>
  <si>
    <t>* Comunicación formal solicitando justificación a la materialización del riesgo.</t>
  </si>
  <si>
    <t>Incumplimiento de los compromisos establecidos con las entidades para la ejecución de asesorías y asistencias técnicas</t>
  </si>
  <si>
    <t>Incorrecta orientación y asesoría</t>
  </si>
  <si>
    <t>Incumplimiento al servicio Closed caption</t>
  </si>
  <si>
    <t>Retrasos en el desarrollo del plan de producción audiovisual</t>
  </si>
  <si>
    <t>Promoción de Derechos</t>
  </si>
  <si>
    <t>Operativo/ Cumplimiento/ Financiero/Imagen</t>
  </si>
  <si>
    <t>Imagen / Operativo</t>
  </si>
  <si>
    <t>Operativo/ Cumplimiento/Imagen</t>
  </si>
  <si>
    <t>Ineficiente convocatoria a las actividades a desarrollar por parte del líder externo.</t>
  </si>
  <si>
    <t>Inadecuada logística (Recursos)</t>
  </si>
  <si>
    <t>Cancelación de proveedores (Transporte, alojamiento, etc)</t>
  </si>
  <si>
    <t>Desplazamiento y permanencia a zonas de riesgo</t>
  </si>
  <si>
    <t>Ineficiente gestión por parte del interlocutor externo líder para realizar la actividad</t>
  </si>
  <si>
    <t>Enfermedades o accidentes de trabajo de algunos de los miembros del equipo</t>
  </si>
  <si>
    <t>Inadecuada gestión administrativa para el trámite de las  comisiones</t>
  </si>
  <si>
    <t xml:space="preserve"> - Defiencia de los funcionarios de la Subdirección  en la fundamentación técnica y normativa relativa a los derechos de las personas sordas.</t>
  </si>
  <si>
    <t xml:space="preserve"> - Omisión y desconocimiento de actualizaciones normativas, la política pública, programas y proyectos dirigidos a la población sorda.</t>
  </si>
  <si>
    <t>Enfermedades del sistema respiratorio y/o enfermedad general y/o accidente.</t>
  </si>
  <si>
    <t>Cambio de operadores de seguridad en las sedes de los clientes, se puede generar retraso en el inicio de la prestaciòn servicio</t>
  </si>
  <si>
    <t>Daños en los equipos</t>
  </si>
  <si>
    <t>Solicitud de apoyo por parte de otras áreas del personal que realiza producción audiovisual</t>
  </si>
  <si>
    <t>Falta de oportunidad en la coordinación de  producción audiovisual por fuera de la sede institucional</t>
  </si>
  <si>
    <t>Mala imagen institucional
Sanción jurídica o acción legal
Pérdida de recursos (financiero, tiempo)</t>
  </si>
  <si>
    <t xml:space="preserve">Pérdida de credibilidad de la institución
Beneficiarios orientados bajo directrices incorrectas que inducen a la equivocación y afectan el acceso  de la  Población sorda a la garantia de sus derechos. </t>
  </si>
  <si>
    <t>* Pérdidas económicas
*Deterioro de la imagen Institucional
*Demandas</t>
  </si>
  <si>
    <t xml:space="preserve">1. Procedimiento de Asesoría y  Asistencias técnicas
2.Resolución comisiones
3.Seguimiento de las asesorías y asistencias técnicas por parte del coordinador del grupo
4. Informe de asesoría y Asistencia técnica
</t>
  </si>
  <si>
    <t>1. Hacer seguimiento -a través del lider externo- para asegurar  la logistica de las determinadas actividades.</t>
  </si>
  <si>
    <t>2. Notificar al líder externo la cancelación de la actividad por motivos de fuerza mayor.</t>
  </si>
  <si>
    <t>3. Revisión de riesgos laborales en cuanto a desplazamiento  y permanencia a zonas de riesgo</t>
  </si>
  <si>
    <t>4. Revisión de enfermedades laborales o accidentes que se pueden presentar entre los miembros del equipo de trabajo, con el fin de establecer acciones para prevenir o mitigar su ocurrencia</t>
  </si>
  <si>
    <t>5. Tramitar oportuna y adecuadamente las comisiones
6. Revisión con los procesos de gestión financiera y bienes y servicios los tiempos y requisitos establecidos para el trámite de comisiones</t>
  </si>
  <si>
    <t>Correo electrónico</t>
  </si>
  <si>
    <t>Correo Electrónico- Oficio</t>
  </si>
  <si>
    <t>Acta de reunión entre la Subdirección y el equipo de Seguridad y Salud en el Trabajo</t>
  </si>
  <si>
    <t>5. Documentación relativa al trámite de comisiones
6.Acta de reunión</t>
  </si>
  <si>
    <t>Coordinador de Entorno de Derechos</t>
  </si>
  <si>
    <t>Sistema Seguridad y Salud en el Trabajo - Promoción de Derechos</t>
  </si>
  <si>
    <t>5. Proceso Promoción de Drechos
6. Gestión financiera- Gestión Bienes y Servicios- Promoción de Derechos</t>
  </si>
  <si>
    <t>5. Cada vez que se requiera
6. Junio 2018</t>
  </si>
  <si>
    <t>Informar a las Entidades de la No realización de la actividad.
Reprogramar la actividad</t>
  </si>
  <si>
    <t>1. Capacitar a los funcionarios de la subdirección en la fundamentación técnica y normativa que sustenta la temática de las actividades de asistencia técnica y asesoría
2. Capacitar a  los funcionarios de la subdirección en la actualización de referentes normativos, de política pública sectorial, de programas relacionados con la promoción de derechos de la población sorda colombiana
3. Revisar la calidad de contenidos de las asesorías y asistencias técnicas y la interacción de profesionales con usuarios en el marco de las actividades de asesoría y asistencia técnica
4. Consultar a usuarios sobre la calidad del servicio prestado y analizar resultados</t>
  </si>
  <si>
    <t xml:space="preserve">1-2 Listados de Asistencia.
3. Informes
4. Encuestas y Hv indicador "Nivel de satisfacción de entidades públicas y  privadas frente a los servicios  prestados por promoción de derecho". </t>
  </si>
  <si>
    <t>1. Subdirección Promoción de Derechos
2. Subdirección Promoción de Derechos, Oficina Asesora de Planeación y Sistemas, Oficina Jurídica, Servicio al Ciudadano.
3. Control interno, Coordinadores y Subdirector de Promoción y Desarrollo.
4. Encuesta de Satisfacción Asesoria y Asistencia Técnica a servicios prestados y realizar análisis por parte del proceso semestralmente.</t>
  </si>
  <si>
    <t>1. Mayo 2018
2. Cada vez que se requiera
3. Semestral
4. cada vez que se realice una asesoría y/o asistencia técnica se aplicará la encuesta. El análisis de la encuestas se realizará semestralmente.</t>
  </si>
  <si>
    <t>Reformular contenidos de Asesorias y Asistencias técnicas</t>
  </si>
  <si>
    <t>Procedimiento Closed Caption</t>
  </si>
  <si>
    <t>1. Solicitar la programación de una inspección física de puestos de trabajo por parte del Sistema de Seguridad y Salud en el trabajo</t>
  </si>
  <si>
    <t>2. Notificar a los clientes cada vez que se detecte un cambio de operador de seguridad, para que se informe a los captionistas sobre la dinámica de trabajo.</t>
  </si>
  <si>
    <t>1. Proceso Promoción de Derechos</t>
  </si>
  <si>
    <t>2.  Proceso Promoción de Derechos</t>
  </si>
  <si>
    <t xml:space="preserve"> Cada vez que se requiera</t>
  </si>
  <si>
    <t>Reprogramar turnos</t>
  </si>
  <si>
    <t>Procedimiento producción audiovisual</t>
  </si>
  <si>
    <t>1. Solicitar la programación de una inspección física de puestos de trabajo por parte de los encargados de los asuntos de Seguridad y Salud en el trabajo en la Entidad.</t>
  </si>
  <si>
    <t>2. Solicitar mantenimiento preventivos de los equipos de producción audiovisual a el área de bienes y servicios y gestión TIC.</t>
  </si>
  <si>
    <t>3. Informar a las áreas que  deben elevar la solicitud de apoyo por  lo menos con una semana de anterioridad</t>
  </si>
  <si>
    <t>4. Notificar al equipo la producción de la realización audiovisual por fuera de la entidad con mínimo 12 horas de anticipación.
5. Realizar las coordinaciones necesarias para la realización de la producción audiovisual por fuera de la entidad. 
6. Solicitar la autorización del pago de servicio de transporte privado para el traslado de equipos cada vez que se requiera.</t>
  </si>
  <si>
    <t xml:space="preserve">Oficio </t>
  </si>
  <si>
    <t>Correo electrónico a través del área de comunicaciones</t>
  </si>
  <si>
    <t>4-5 Correos electrónicos 
6. Formato de autorización de pagos se servicio de transporte</t>
  </si>
  <si>
    <t>Proceso Promoción de Derechos</t>
  </si>
  <si>
    <t>Coordinadora grupo de informaciòn y contenidos accesibles, área de sistemas o bienes y servicios.</t>
  </si>
  <si>
    <t>Proceso Promoción de Derechos/área de comunicaciones</t>
  </si>
  <si>
    <t>Coordinadora grupo de información y contenidos accesibles</t>
  </si>
  <si>
    <t xml:space="preserve">4-6 Cada vez que se requiera
</t>
  </si>
  <si>
    <t>Reprogramar compromisos de los contratistas</t>
  </si>
  <si>
    <t>Notificar y dejar constancia en el informe mensual</t>
  </si>
  <si>
    <t>Buscar alternativas para cumplir con todos los compromisos</t>
  </si>
  <si>
    <t>Solicitar orientación al área de servicios generales</t>
  </si>
  <si>
    <t xml:space="preserve">El requerimiento no es reasignado a tiempo </t>
  </si>
  <si>
    <t>Demora en asignación a la Subdirección,  de las solictudes de información a través del sistema  ORFEO</t>
  </si>
  <si>
    <t>Falta de control en las fechas de respuestas de los requerimientos</t>
  </si>
  <si>
    <t>Impresición en el requerimiento elevado por parte del usuario externo</t>
  </si>
  <si>
    <t>FACTOR EXTERNO</t>
  </si>
  <si>
    <t xml:space="preserve">Respuesta inorpotuna a requerimientos de información sobre las condiciones socioeconómicas de la población sorda  </t>
  </si>
  <si>
    <t>Cumplimiento/Imagen</t>
  </si>
  <si>
    <t>* Pérdidas económicas</t>
  </si>
  <si>
    <t>*Deterioro de la imagen Institucional</t>
  </si>
  <si>
    <t>*Sanciones legales y disciplinarias</t>
  </si>
  <si>
    <t>Raro</t>
  </si>
  <si>
    <t xml:space="preserve">1. Elaborar una base de datos en la que se efectúe un registro cada vez que se reciba un requerimiento.  Dicha base de datos debe contener campos con la fecha de recepción de la solicitud y fecha límite de respuesta. </t>
  </si>
  <si>
    <t>2. Realizar una reunión con el área se atención al ciudadano para establecer estrategias para la asignación oportuna a través del sistema orfeo de las solicitudes de información sobre las condiciones socioeconómicas de la población sorda</t>
  </si>
  <si>
    <t>3, Enviar un correo electrónico de recordatorio días previos a la fecha límite de respuesta al funcionario encargado de la respectiva solicitud, en caso de que la respuesta no se haya dado.</t>
  </si>
  <si>
    <t>4. Realizar una reunión con el área se atención al ciudadano para realizar una propuesta dirigida a los ciudadanos, con criterios mínimos para elevar los requrimientos de información</t>
  </si>
  <si>
    <t>Reducir</t>
  </si>
  <si>
    <t>Acta de reunión entre la Subdirección y grupo de atención al ciudadano.</t>
  </si>
  <si>
    <t>cada vez que se requiera</t>
  </si>
  <si>
    <t xml:space="preserve">Baja cantidad de profesionales de planta y necesidad de contratar diversos perfiles. </t>
  </si>
  <si>
    <t>Falta  de tiempo del equipo de trabajo</t>
  </si>
  <si>
    <t>Ausencia de procesos de concertación</t>
  </si>
  <si>
    <t>Sobrecarga laboral en alianzas</t>
  </si>
  <si>
    <t>Diversas posturas técnicas sobre la educación de la población sorda que pueden ser contradictorias a la postura institucional</t>
  </si>
  <si>
    <t xml:space="preserve">
Ausencia de programas de cualificación profesional.</t>
  </si>
  <si>
    <t xml:space="preserve">Falta de autonomia del INSOR para desarrollar oportunamente los cronogramas con las instituciones externas para la ejecución de acciones misionales contempladas en los convenios, por sus propias dinamicas de trabajo. </t>
  </si>
  <si>
    <t>Coyunturas politicas, culturales y religiosas</t>
  </si>
  <si>
    <t>Político - Incumplimiento de requisitos legales</t>
  </si>
  <si>
    <t>Infraestructura fisica y tecnologica de resguardo que amerite documentos de confidencialidad.
Control de acuerdos de confidencialidad.</t>
  </si>
  <si>
    <t>Personas inescrupulosas que quieran acceder a productos confidenciales.</t>
  </si>
  <si>
    <t xml:space="preserve">Inconsistencia técnica en los procesos de asesoría y asistencia  </t>
  </si>
  <si>
    <t>Retrasos en la ejecución de las acciones programadas en un convenio o contrato</t>
  </si>
  <si>
    <t>Custodia de productos de confidencialidad</t>
  </si>
  <si>
    <t>Gestión Educativa</t>
  </si>
  <si>
    <t>Operativa / Imagen</t>
  </si>
  <si>
    <t>Operativo/ Corrupción/ tecnológico</t>
  </si>
  <si>
    <t>Exponer posturas contradictorias en las IE y SE del país.
Desorientar a las entidades e instituciones.
Detrimento de la imagen institucional del INSOR</t>
  </si>
  <si>
    <t>Reprogramación de las fechas de cumplimientos de las acciones comprometidas en el convenio</t>
  </si>
  <si>
    <t>Anulidad de investigaciones
Demandas
Pérdida de recursos</t>
  </si>
  <si>
    <t>Catastrófico</t>
  </si>
  <si>
    <t>Cualificación a gestores en los temas relacionados del proceso.</t>
  </si>
  <si>
    <t>Contratación de profesionales según el presupuesto y necesidades</t>
  </si>
  <si>
    <t>Fortalecer la planeación y planificación del proceso.</t>
  </si>
  <si>
    <t>Estrategia de Socialización de las temáticas del proceso Gestión Educativa</t>
  </si>
  <si>
    <t>Socialización de documentos de orientaciones</t>
  </si>
  <si>
    <t>Cualificaciones al equipo de Gestión Educativa</t>
  </si>
  <si>
    <t>matriz de relacion contratistas</t>
  </si>
  <si>
    <t>Indicador Cumplimiento Gestión Educativa</t>
  </si>
  <si>
    <t>*Presentaciones de las tematicas del proceso Gestión Educativa *Listados de Asistencia</t>
  </si>
  <si>
    <t>* Listados de asistencia
*Correos Electronicos</t>
  </si>
  <si>
    <t>Equipo Gestión Educativa</t>
  </si>
  <si>
    <t>Equipo Gestión Educativa o externos</t>
  </si>
  <si>
    <t>Trimestral</t>
  </si>
  <si>
    <t>Reunión para identificar los incumplimientos en los compromisos</t>
  </si>
  <si>
    <t>Seguimiento a cronogramas de convenios</t>
  </si>
  <si>
    <t>Asumir</t>
  </si>
  <si>
    <t>Seguimientos pertinentes a los cronogramas de convenios y/o contratos. En caso de cambios se concertaran las fechas con los territorios con el apoyo del area juridica y contratación de la Entidad</t>
  </si>
  <si>
    <t>Equipo Gestión Educativa
Gestión Contratación</t>
  </si>
  <si>
    <t>* Correo electrónico
*Cronogramas actualizados, justificado por que se actualizan.</t>
  </si>
  <si>
    <t>*Reunión para identificar los incumplimientos en los compromisos
*Reprogramar compromisos de los contratistas
*Notificar y dejar constancia en el informe mensual
*Buscar alternativas para cumplir con todos los compromisos</t>
  </si>
  <si>
    <t>1.Firmas acuerdos confidenciales
2. Espacio para el resguardo de documentos confidenciales
3. Restricción del acceso a la información por parte de los profesionales.</t>
  </si>
  <si>
    <t>Revisar y socializar  protocolos de seguridad</t>
  </si>
  <si>
    <t>Aplicar acuerdos de confidencialidad</t>
  </si>
  <si>
    <t>Socializar protocolos de seguridad y acuerdos de confidencialidad</t>
  </si>
  <si>
    <t>Listados de asistencia y protocolos de seguridad</t>
  </si>
  <si>
    <t>Listados de asistencia y acuerdos de confidencialidad</t>
  </si>
  <si>
    <t>Listados de Asistencia</t>
  </si>
  <si>
    <t>Gestión Educativa
Gestión Bienes y Servicios
Gestión Jurídica
Gestión Tic</t>
  </si>
  <si>
    <t>* Sanciones legales
*Procesos disciplinarios</t>
  </si>
  <si>
    <t>Carga laboral en los equipos misionales</t>
  </si>
  <si>
    <t>Debilidad en los sistemas de Información para la trazabilidad de las PQRS</t>
  </si>
  <si>
    <t>Falta de apoyo  a Nivel Directivo</t>
  </si>
  <si>
    <t>Desconocimiento de la importancia de responder a tiempo los PQRSD por parte de los funcionarios del INSOR</t>
  </si>
  <si>
    <t>Usuarios - Picos en el volumen de las peticiones radicadas.</t>
  </si>
  <si>
    <t>Imprecisión en la solicitud de los ciudadanos</t>
  </si>
  <si>
    <t>Servicio al ciudadano</t>
  </si>
  <si>
    <t>Inoportunidad en la atención de PQRSD</t>
  </si>
  <si>
    <t>Cumplimiento/
Legal</t>
  </si>
  <si>
    <t>*Acciones legales contra la Entidad.</t>
  </si>
  <si>
    <t>*Afectación de la imagen institucional</t>
  </si>
  <si>
    <t>*Falta de credibilidad institucional</t>
  </si>
  <si>
    <t>Casi Seguro</t>
  </si>
  <si>
    <t>*Base de datos SAC  donde se notifican el estado de las PQRS
* Reporte SAC  vencidos</t>
  </si>
  <si>
    <t>1.Programar una reunión con  los subdirectores, para  mejorar la gestión de las PQRSD.</t>
  </si>
  <si>
    <t>2.Programar una reunión con  los subdirectores, para indicar el cierre de una PQRSD, con el fin de que Servicio al ciudadano pueda llevar trazabilidad de la gestión de las PQRSD.</t>
  </si>
  <si>
    <t>3. Se trataran temas de la politica de servicio al ciudadano en el Comité de Gestión y desempeño que ayudaran a cualificar la gestión de la dependencia</t>
  </si>
  <si>
    <t>4.Socialización: Procedimiento, protocolo, carta de trato digno de Servicio al ciudadano a los funcionarios de INSOR que responden PQRSD</t>
  </si>
  <si>
    <t>5.Video de respuestas analogas publicados en redes sociales</t>
  </si>
  <si>
    <t>6.Socialización: Procedimiento, protocolo, carta de trato digno de Servicio al ciudadano a los funcionarios de INSOR que responden PQRSD</t>
  </si>
  <si>
    <t>7.Video respecto a la solicitud de PQRSD</t>
  </si>
  <si>
    <t>Actas de reunión comité Gestión y Demsepeño</t>
  </si>
  <si>
    <t xml:space="preserve"> Listado de asisitencia de Socialización: Procedimiento, protocolo, carta de trato digno de Servicio al ciudadano.</t>
  </si>
  <si>
    <t>Video</t>
  </si>
  <si>
    <t>Bibiana Prado/Rocio Velasquez</t>
  </si>
  <si>
    <t>Comité Gestión y Desempeño</t>
  </si>
  <si>
    <t>Servicio al Ciudadano</t>
  </si>
  <si>
    <t>*Reunión Comité de Gestión y Dempeño *Procesos disciplinarios en el incumplimiento de las PQRS</t>
  </si>
  <si>
    <t>Falta de cultura institucional para la custodia y cuidado de los bienes asignados</t>
  </si>
  <si>
    <t>No existe reporte de ingreso, traslado , reubicación y desvinculación  de servidores y contratistas</t>
  </si>
  <si>
    <t>Desconocimiento por parte de los funcionarios sobre los procedimientos para la salida de bienes de la Entidad</t>
  </si>
  <si>
    <t>Manifestación, Motin o hurto a la entidad</t>
  </si>
  <si>
    <t>Falta de planeación por las áreas de los requerimientos en convenios y contratos</t>
  </si>
  <si>
    <t>No hay claridad en las politicas y directrices de los insumos no planeados.</t>
  </si>
  <si>
    <t>Falta de controles de stock de inventarios de maximos y minimos</t>
  </si>
  <si>
    <t>Asignación presupuestal.</t>
  </si>
  <si>
    <t xml:space="preserve">Proveedores - Incumplimiento de  tiempos de entrega  por parte del proveedor. </t>
  </si>
  <si>
    <t>Fallas Eléctricas</t>
  </si>
  <si>
    <t>Fallas de Agua</t>
  </si>
  <si>
    <t>Interrupción del servicio</t>
  </si>
  <si>
    <t>Fallas Estructurales</t>
  </si>
  <si>
    <t>Deterioro de las instalaciones</t>
  </si>
  <si>
    <t>Desastres Naturales</t>
  </si>
  <si>
    <t>Inadecuados manejo de productos químicos.</t>
  </si>
  <si>
    <t>Desconocimiento del procedimiento para el manejo seguro de los productos químicos.</t>
  </si>
  <si>
    <t>Incumplimiento de las medidas de seguridad para el almacenamiento de lso productos químicos.</t>
  </si>
  <si>
    <t>Descuido por el personal responsable de elementos de aseo</t>
  </si>
  <si>
    <t>Manifestación, Motin o hurto a la entidad que afecte el área de almacenamiento de químicos.</t>
  </si>
  <si>
    <t>Inadecuado manejo de Residuos Peligrosos</t>
  </si>
  <si>
    <t>Falta de infraestructura necesaria.</t>
  </si>
  <si>
    <t>Inadecuados procedimientos de manejo interno</t>
  </si>
  <si>
    <t>Pérdida de activos fijos</t>
  </si>
  <si>
    <t>Retrasos o incumplimiento en la entrega de los bienes y servicios</t>
  </si>
  <si>
    <t>Fallas o deterioros de la instalación</t>
  </si>
  <si>
    <t>Derrame de sustancias químicas</t>
  </si>
  <si>
    <t>Bienes y Servicios</t>
  </si>
  <si>
    <t>Gestión de Bienes y Servicios</t>
  </si>
  <si>
    <t>Detrimento patrimonial
Investigaciones disciplinarias
Responsabilidad fiscal del servidor</t>
  </si>
  <si>
    <t>Pérdida de bienes
Pérdida de información de estados financieros</t>
  </si>
  <si>
    <t>Pérdida de control de los bienes
La aseguradora no garantiza pólizas por la falta de reporte</t>
  </si>
  <si>
    <t xml:space="preserve">Detrimento patrimonial
Investigaciones disciplinarias
</t>
  </si>
  <si>
    <t>Imagen institucional cuestionada por el incumplimiento en la prestacion de los servicios a los usuarios internos y externos.</t>
  </si>
  <si>
    <t>No se podria contar con los insumos requeridos para hacer actividades por falta de planeación</t>
  </si>
  <si>
    <t>Mercancia perdida
Necesidades insatisfechas</t>
  </si>
  <si>
    <t>Perdida de oportunidad en las actividades de la Entidad.</t>
  </si>
  <si>
    <t>Interrupción de las actividades institucionales/Daño fisico</t>
  </si>
  <si>
    <t>Interrupción de las actividades institucionales</t>
  </si>
  <si>
    <t>No Aplica</t>
  </si>
  <si>
    <t>Contaminación del suelo</t>
  </si>
  <si>
    <t>Incumplimiento de normatividad ambiental</t>
  </si>
  <si>
    <t>Formato sin oficializar de salidas de bienes</t>
  </si>
  <si>
    <t>Socialización Manual de activos fijos</t>
  </si>
  <si>
    <t>Reunión para solicitar novedades de nomina y/o contratistas con Gestión de Talento Humano, Gestión de contratación</t>
  </si>
  <si>
    <t>Reporte de novedades  de ingreso, traslado , reubicación y desvinculación  de servidores y contratistas</t>
  </si>
  <si>
    <t>Socialización procedimientos del proceso de Bienes y Servicios</t>
  </si>
  <si>
    <t>Sensibilización frente al uso y cuidado de los bienes</t>
  </si>
  <si>
    <t>Realizar una reunión con los proveedores de seguridad para el control de ls perdida de activos fijos</t>
  </si>
  <si>
    <t>Profesional de almacen</t>
  </si>
  <si>
    <t>Proceso Bienes y Servicios</t>
  </si>
  <si>
    <t xml:space="preserve">Gestión Talento Humano
Gestión de la contratación
</t>
  </si>
  <si>
    <t>Correo electrónicos</t>
  </si>
  <si>
    <t>Campañas (correos electrónicos)</t>
  </si>
  <si>
    <t>Cada vez que se presente una novedad</t>
  </si>
  <si>
    <t>Reportar a jefe inmediato y al Coordinador de servicios administrativos, para luego proceder a la investigación</t>
  </si>
  <si>
    <t>Cumplimiento
Operativo</t>
  </si>
  <si>
    <t>1.Realizar un formato de propuesta para el costeo de elementos de consumo para convenios y contratos.
2. Socialización de la necesidad de costear los consumos para la realización de convenios o contratos con participación del area financiera y misionales</t>
  </si>
  <si>
    <t>Seguimiento al stock de inventarios de maximos y minimos</t>
  </si>
  <si>
    <t>Seguimiento presupuestal a los montos  gastos realizados en consumibles</t>
  </si>
  <si>
    <t>*Socializar el procedimiento de Gestión de Almacenes e inventarios.
*Sensibilización de funciones y responsabilidades de supervisión de contratos</t>
  </si>
  <si>
    <t>1. Formato
2. Acta de reunión</t>
  </si>
  <si>
    <t>Correos electrónicos
Reportes del sistema Solgein</t>
  </si>
  <si>
    <t>Reporte del sistema de consumo</t>
  </si>
  <si>
    <t>*Correo electronico
*Listado de Asistencia</t>
  </si>
  <si>
    <t>1-2 Gestión de Bienes y Servicios</t>
  </si>
  <si>
    <t>Auxiliar de almacen</t>
  </si>
  <si>
    <t>*Profesional de Almacen
*Gestión de Bienes y servicios - Gestión de contratación</t>
  </si>
  <si>
    <t>1.  Julio
2. Agosto</t>
  </si>
  <si>
    <t>* Junio
*Una vez al año</t>
  </si>
  <si>
    <t>Reunión con proveedor para llegar a acuerdos o ejecutar polizas</t>
  </si>
  <si>
    <t>1.Inspecciones periódicas a las instalaciones
2.Plan de mantenimientos preventivos</t>
  </si>
  <si>
    <t>1. Cuadro de seguimiento a pagos de servicios</t>
  </si>
  <si>
    <t>Procedimiento Mantenimiento Preventivo</t>
  </si>
  <si>
    <t>Registro de inspección</t>
  </si>
  <si>
    <t>Documento Plan</t>
  </si>
  <si>
    <t>Cuadro de seguimiento a pagos</t>
  </si>
  <si>
    <t>Procedimiento publicado ITS</t>
  </si>
  <si>
    <t>Notificar al coordinador del area para atender la contingencia</t>
  </si>
  <si>
    <t>Subsistemas- Gestión Bienes y Servicios -Gestión TIC</t>
  </si>
  <si>
    <t>Anual</t>
  </si>
  <si>
    <t>Junio</t>
  </si>
  <si>
    <t>Agosto de 2018</t>
  </si>
  <si>
    <t>Gestión de Bienes y Servicios (Subsistema Gestión Ambiental)</t>
  </si>
  <si>
    <t>Ambiental/
Operativo</t>
  </si>
  <si>
    <t>Capacitación del personal de aseo en manejo de productos. 
Adecuada señalización preventiva.
Plan de emergencias.
Elementos para la atención de posibles fugas o goteos de los productos químicos.</t>
  </si>
  <si>
    <t>1.Realizar inducción al personal</t>
  </si>
  <si>
    <t xml:space="preserve">2.Divulgar el procedimiento de manejo de productos químicos
</t>
  </si>
  <si>
    <t xml:space="preserve">3. Divulgar el procedimiento de atención de derrames
</t>
  </si>
  <si>
    <t xml:space="preserve">4.Inspección ambiental incljuyendo de áreas de almacenamiento de quimicos.
</t>
  </si>
  <si>
    <t>5. Simulacro de derrames</t>
  </si>
  <si>
    <t xml:space="preserve">1.Registrto de inducción
</t>
  </si>
  <si>
    <t xml:space="preserve">2. Registro de capacitación
</t>
  </si>
  <si>
    <t xml:space="preserve"> 3. Registro de capacitación
</t>
  </si>
  <si>
    <t xml:space="preserve">4.Registro de inspección ambiental
</t>
  </si>
  <si>
    <t>5. Informe de simulacro de derrames</t>
  </si>
  <si>
    <t>Gestión de Bienes y Servicios
(subsistema Gestión Ambiental)</t>
  </si>
  <si>
    <t xml:space="preserve">Marzo de 2018
</t>
  </si>
  <si>
    <t xml:space="preserve"> Abril de 2018
</t>
  </si>
  <si>
    <t xml:space="preserve">Mayo de 2018
</t>
  </si>
  <si>
    <t xml:space="preserve">Trimestralmente
</t>
  </si>
  <si>
    <t>Julio de 2018</t>
  </si>
  <si>
    <t>Procedimiento para gestión de residuos peligrosos.
Capacitación del personal en gestión de residuos peligrosos pertinentes. 
Adecuada logística necesaria para su gestión.</t>
  </si>
  <si>
    <t>1.Realizar inducción al personal
2.Realizar capacitación en manejo de residuos peligrosos
3. Selección de proveedores con licencia ambiental, para entrega de residuos peligrosos.
4.Inspección ambiental incluyendo de áreas de almacenamiento de residuos.
5. Programa de gestión de residuos y medición de indicadores</t>
  </si>
  <si>
    <t>1. Marzo de 2018
2. Febrero de 2018
3. Junio de 2018
4. Trimestralmente</t>
  </si>
  <si>
    <t>1.Registrto de inducción
2  Registro de capacitación
3. Licencias ambientales y actas de disposición de residuos.
4.Registro de inspección ambiental
5.Indicadores de generaciòn de residuos.</t>
  </si>
  <si>
    <t>Falla en la estructura tecnológica</t>
  </si>
  <si>
    <t>Intrusión  a página institucional</t>
  </si>
  <si>
    <t>Desconocimiento y aplicación de la política de seguridad y privacidad de la información</t>
  </si>
  <si>
    <t>Deficiencias en la Infraestructura Tecnológica para respaldo de Información.</t>
  </si>
  <si>
    <t>Desconocimiento en el uso y apropiación de herramientas tecnológicas por parte de los funcionarios</t>
  </si>
  <si>
    <t>Ataques informáticos</t>
  </si>
  <si>
    <t>No contar con estadísticas ni información actualizada para la toma de decisiones para la planeación tecnológica</t>
  </si>
  <si>
    <t>Bajo presupuesto asignado</t>
  </si>
  <si>
    <t>Recorte presupuestal</t>
  </si>
  <si>
    <t>1. Falta de competencias técnicas</t>
  </si>
  <si>
    <t xml:space="preserve">
2. Incumplimiento de competencias  y perfil solicitado.
</t>
  </si>
  <si>
    <t xml:space="preserve">3. Fallas imprevistas en los equipos.
</t>
  </si>
  <si>
    <t xml:space="preserve">4. Obsolescencia Tecnologica
</t>
  </si>
  <si>
    <t>5. Falla en el suministro electrico</t>
  </si>
  <si>
    <t>6. Asisgnación de presupuesto para los mantenimientos preventivos</t>
  </si>
  <si>
    <t>Personal dentro del INSOR, con permisos de administrador irrumpe la seguridad de la información</t>
  </si>
  <si>
    <t>Incidentes de desastres naturales (Terremotos, Incendios)
Incidentes Sociales (Ataques terroristas, atracos, guerra)</t>
  </si>
  <si>
    <t>Personal de INSOR con permisos de administrador que descarga archivos y software provenientes de internet sin validar su estado desde que pagina se esta descargando</t>
  </si>
  <si>
    <t>Mediante correos electrónicos, de terceros que contienen malware, rasonware u otro tipo de virus que ingrese y dañe la información del equipo</t>
  </si>
  <si>
    <t>Gestión Tic</t>
  </si>
  <si>
    <t>Información Institucional No disponible</t>
  </si>
  <si>
    <t>Tecnológico</t>
  </si>
  <si>
    <t>Retraso en acceso a información</t>
  </si>
  <si>
    <t>Monitoreo y seguimiento de la Infraestructura que permite poner a disposición la información (Servidores, Página Web, Intranet, Correo Electrónico).</t>
  </si>
  <si>
    <t xml:space="preserve">1). pruebas de funcionamiento de navegación en el portal
</t>
  </si>
  <si>
    <t>2). seguimiento a las políticas de publicación</t>
  </si>
  <si>
    <t>Bitacoras de publicación</t>
  </si>
  <si>
    <t>Mensual</t>
  </si>
  <si>
    <t>Revisión de servidores</t>
  </si>
  <si>
    <t>Perdida de la integridad, confidencialidad y disponibilidad de los elementos que componen el modelo de seguridad y privacidad de la información.
Perdida de la identificación, autenticación y autorización de la información proveniente de la entida</t>
  </si>
  <si>
    <t>Tecnológico
Operativo</t>
  </si>
  <si>
    <t>Pérdida de información de la Entidad</t>
  </si>
  <si>
    <t>Extremo</t>
  </si>
  <si>
    <t>Backups, respaldo de la información que abarca todo el modelo de seguridad y privacidad de la información</t>
  </si>
  <si>
    <t>1. Socialización política de seguridad y privacidad de la información</t>
  </si>
  <si>
    <t>2. Servidores de respaldo de información</t>
  </si>
  <si>
    <t>3. Activiades para el uso y apropiación de herramientas tecnológicas</t>
  </si>
  <si>
    <t>4.  Comunicación a Entidades de seguridad informá (COLSERT- MINTIC)</t>
  </si>
  <si>
    <t>Correos electrónicos, capacitaciones.</t>
  </si>
  <si>
    <t>pantallazos</t>
  </si>
  <si>
    <t>Correos electrónicos.</t>
  </si>
  <si>
    <t>trimestral</t>
  </si>
  <si>
    <t>Cada vez que se presente</t>
  </si>
  <si>
    <t>* Usos de backups de la información</t>
  </si>
  <si>
    <t>Rezago Tecnológico</t>
  </si>
  <si>
    <t>Tecnólogico
Operativo</t>
  </si>
  <si>
    <t>Renovación Tecnológica Inadecuada
Incumplimiento de los procedimientos para el préstamo, disposición y mantenimiento de la infraestructura tecnológica.</t>
  </si>
  <si>
    <t>Levantamiento de necesidades de fortalecimiento en función de la demanda de las dependencias</t>
  </si>
  <si>
    <t xml:space="preserve">1). Adopción de nuevas tecnologías 
</t>
  </si>
  <si>
    <t>2). Acompañamiento a las subdirecciones en la identificación de necesidades.</t>
  </si>
  <si>
    <t>3). Uso y apropiación de nuevas tecnologías</t>
  </si>
  <si>
    <t>Adquisición nueva tecnología</t>
  </si>
  <si>
    <t>Listado de Asistencia, convocatorias, correos electrónicos</t>
  </si>
  <si>
    <t>*Desactualización Tecnológica</t>
  </si>
  <si>
    <t>Afectación del servicio de acuerdo con los niveles  establecidos</t>
  </si>
  <si>
    <t>1.  Afectación a los usuarios del sistema frente a los servicios prestados por la Entidad
2. Perdida de recursos economicos para la Entidad</t>
  </si>
  <si>
    <t>Acuerdos de Servicio
Mesa de ayuda GLPI</t>
  </si>
  <si>
    <t>1. Socializacion de resultados de indicadores y acuerdos de servicio en el equipo de Gestión TIC</t>
  </si>
  <si>
    <t>2. Soporte GLPI</t>
  </si>
  <si>
    <t>3. Presupuesto tecnológico</t>
  </si>
  <si>
    <t>Cuando se requiera</t>
  </si>
  <si>
    <t>GLPI</t>
  </si>
  <si>
    <t>Plan Anual de Adquisicones</t>
  </si>
  <si>
    <t>No existe</t>
  </si>
  <si>
    <t>Gestión Tic
(Subsistema Seguridad de la Información)</t>
  </si>
  <si>
    <t>Perdida de la Seguridad de la Información</t>
  </si>
  <si>
    <t>Instalación de programas maliciosos por parte de los usuarios</t>
  </si>
  <si>
    <t>Perdida de la confidencialidad, integridad y disponibilidad de los elementos que componen el modelo de seguridad y privacidad de la información.
Perdida de la identificación, autenticación y autorización de la información proveniente de la entidad.</t>
  </si>
  <si>
    <t>Daño, perdida o divulgación no deseada de la información. Que contiene el equipo o los equipos al que fueron instalados los programas maliciosos.
Daño del software o hardware que contiene la maquina.</t>
  </si>
  <si>
    <t>Control de perfiles de usuarios estándar (SIN PERMISOS PARA INSTALAR SOFTWARE)</t>
  </si>
  <si>
    <t>1. Servidores de respaldo de información</t>
  </si>
  <si>
    <t>2. Socialización protocolo  "Ingreso Seguro"</t>
  </si>
  <si>
    <t>1. Restricción de descargas de internet, tener bajo custodia la contraseña de administrador para impedir instalación de software malicioso</t>
  </si>
  <si>
    <t>Correos electronicos</t>
  </si>
  <si>
    <t>Aplicación de la política de seguridad y privacidad de la información adoptada por Resolución 622 de 2016</t>
  </si>
  <si>
    <t>*No existe</t>
  </si>
  <si>
    <t>*Buscar entidad externa COLCERT
*Formatear equipos</t>
  </si>
  <si>
    <t>Gestión de la Contratación</t>
  </si>
  <si>
    <t>Inadecuada identificación de las necesidades a contratar</t>
  </si>
  <si>
    <t xml:space="preserve"> Deficiencia en la justificación de la necesidad por parte de la dependencia solicitante</t>
  </si>
  <si>
    <t>Desconocimiento de las especificaciones técnicas a contratar en las Dependencias</t>
  </si>
  <si>
    <t>Inobservancia de las recomendaciones propuestas para la contratación</t>
  </si>
  <si>
    <t>Incumplimiento en las fechas programadas en el cronograma del proceso lo que genera a su vez incumplimiento en las actividades de las dependencias.
Reprocesos en las dependencias y contratación</t>
  </si>
  <si>
    <t>Cumplimiento</t>
  </si>
  <si>
    <t>Casi seguro</t>
  </si>
  <si>
    <t>1. Elaborar procedimientos acerca del Plan Anual de Adquisiciones</t>
  </si>
  <si>
    <t>2.  Cumplimiento plan de adquisiciones por todas las areas</t>
  </si>
  <si>
    <t>Jefe Oficina Asesora  de Planeación y sistemas</t>
  </si>
  <si>
    <t>Procedimiento</t>
  </si>
  <si>
    <t>Indicador de gestión</t>
  </si>
  <si>
    <t>* Identificar las necesidades Técnicas</t>
  </si>
  <si>
    <t>Se efectua la contratación requerida por las areas en atención a las necesidades planeadas y publicadas en el PAA</t>
  </si>
  <si>
    <t xml:space="preserve"> Demoras en la entrega de la documentación soporte para la liquidación por parte de la dependencia solicitante</t>
  </si>
  <si>
    <t xml:space="preserve"> Entrega de Información o documentación incompleta  para realizar la liquidación del contrato.</t>
  </si>
  <si>
    <t>Oportunidad en el cierre del expediente contractual</t>
  </si>
  <si>
    <t xml:space="preserve"> Vencimiento de los plazos establecidos en la Ley para realizar la liquidación del contrato
 </t>
  </si>
  <si>
    <t>Incumplimiento en la liquidación de los contratos en terminos de Ley</t>
  </si>
  <si>
    <t>Sanciones a los servidores públicos por incumplir la obligación de Liquidar el contrato dentro de los términos Legales.
Mala imagen de la Entidad
Sanción Presupuestal</t>
  </si>
  <si>
    <t xml:space="preserve">1.  Socializar Manual de contratación
</t>
  </si>
  <si>
    <t>2. Socializar procedimientos de Gestión de la contratación</t>
  </si>
  <si>
    <t>Correo Electrónico</t>
  </si>
  <si>
    <t>Gestión de la contratación</t>
  </si>
  <si>
    <t xml:space="preserve">* Iniciar proceso disciplinario al funcionario que incumplio. </t>
  </si>
  <si>
    <t xml:space="preserve">Establecer condiciones técnicas que favorezcan a un solo oferente </t>
  </si>
  <si>
    <t>Favorecimiento a terceros</t>
  </si>
  <si>
    <t>Falta competencia personal</t>
  </si>
  <si>
    <t>Entrega de dadivas por parte de terceros</t>
  </si>
  <si>
    <t>Constreñimiento por parte de terceros</t>
  </si>
  <si>
    <t>Posibles incumplimientos los terminos contractuales por falta de idoneidad del contratista
Desviación de recursos
Sanciones disciplinarias. Penales y fiscales
Mala imagen de la Entidad</t>
  </si>
  <si>
    <t>Cumplimiento
Corrupcion</t>
  </si>
  <si>
    <t>Normas claras y aplicadas
 Control de términos
 Registro controlado
Estudios Previos
 Procedimientos formales aplicados
Seguimientos de control interno</t>
  </si>
  <si>
    <t>* Realizar Respectivas denuncias</t>
  </si>
  <si>
    <t>Favorecimiento a contratista</t>
  </si>
  <si>
    <t>Indebida supervisión de contratos</t>
  </si>
  <si>
    <t>Estratégico
Corrupción</t>
  </si>
  <si>
    <t>Incumplimiento de las metas propuestas por la Entidad
Desviación de recursos
Sanciones disciplinarias. Penales y fiscales
Mala imagen de la Entidad</t>
  </si>
  <si>
    <t>Normas claras y aplicadas
 Control de términos
 Registro controlado
 Procedimientos formales aplicados
Seguimientos de control interno</t>
  </si>
  <si>
    <t>1. Charla sobre supervisión de contratos</t>
  </si>
  <si>
    <t>2. Charla SECOP II</t>
  </si>
  <si>
    <t>Procesos Disciplinarios</t>
  </si>
  <si>
    <t>Intereses personales para favorecer un tercero</t>
  </si>
  <si>
    <t>Falencia en los criterios de Selección</t>
  </si>
  <si>
    <t xml:space="preserve">No aplicación de los derechos preferenciales de Carrera Administrativa </t>
  </si>
  <si>
    <t>No tener controles en las novedades de nómina</t>
  </si>
  <si>
    <t>No contar con el cronograma de nómina.</t>
  </si>
  <si>
    <t>Comunicación inoportuna de los funcionarios, respecto a novedades (licencias, vacaciones, etc)</t>
  </si>
  <si>
    <t>Vinculación de personal sin el
cumplimiento de los
requisitos mínimos
establecidos o sin el rigor
técnico y administrativo</t>
  </si>
  <si>
    <t>Gestión Talento Humano</t>
  </si>
  <si>
    <t xml:space="preserve">*Sanciones legales
*Demandas
*Reprocesos
*Candidatos que no cumplen con las competencias establecidas
*Incumplimiento a las leyes de vinculación de funcionarios públicos </t>
  </si>
  <si>
    <t xml:space="preserve">Se verifica Manual de Funciones vigente y se realiza el estudio técnico del empleo para verificar el cumplimiento de requisitos y los derechos preferenciales de Carrera Administrativa </t>
  </si>
  <si>
    <t>Inducción a puesto de trabajo</t>
  </si>
  <si>
    <t>Realizar pruebas técnicas para el ingreso de personal</t>
  </si>
  <si>
    <t>Reinducción Institucional</t>
  </si>
  <si>
    <t>Listado de Asistencia</t>
  </si>
  <si>
    <t>Prueba técnica</t>
  </si>
  <si>
    <t>Jefes directos</t>
  </si>
  <si>
    <t>*Declarar insubsistencia 
*Iniciar proceso disciplinario</t>
  </si>
  <si>
    <t>Falta de Recursos</t>
  </si>
  <si>
    <t>*Incumplimiento en los planes
*Incumplimiento pago de nomina y prestaciones sociales</t>
  </si>
  <si>
    <t>*Procedimiento de nómina
*Seguimiento a planes de capacitación y bienestar con sus respectivos indicadores</t>
  </si>
  <si>
    <t xml:space="preserve">Realizar una planeación de las necesidades de Talento Humano para la Entidad.
</t>
  </si>
  <si>
    <t>Realizar seguimiento al Plan Operativo de Talento Humano</t>
  </si>
  <si>
    <t>trimestrales</t>
  </si>
  <si>
    <t>Gestión del Talento Humano</t>
  </si>
  <si>
    <t>Plan Estrategico Talento Humano</t>
  </si>
  <si>
    <t>Indicadores de Gestión por proceso</t>
  </si>
  <si>
    <t>*Proceso disciplinario por no pago de nómina.
*Planes de mejoramiento</t>
  </si>
  <si>
    <t>Ausencia controles de nómina</t>
  </si>
  <si>
    <t>*Demandas por parte de los servidores
*Errores en los pagos de los salarios, parafiscales y prestaciones sociales de los servidores 
*Diferencias en los pagos de seguridad social tanto del *servidor 
Sanciones por realizar pagos errados de la nómina
*No pago oportuno
*Reprocesos y carga operativa</t>
  </si>
  <si>
    <t>* Procedimiento de nómina
*Cronograma de nómina</t>
  </si>
  <si>
    <t>Remitir comunicado a traves de comunicaciones sobre temas de nómina y situaciones administrativas</t>
  </si>
  <si>
    <t>Socializar procedimiento de nómina en el grupo de Talento Humano</t>
  </si>
  <si>
    <t>Solicitud de dinero adicional sin ser ejecutada</t>
  </si>
  <si>
    <t xml:space="preserve">Desarticulación entre las áreas para la entrega de cuentas </t>
  </si>
  <si>
    <t>Inoportuna cuentas de cobro por parte de contratistas y supervisores</t>
  </si>
  <si>
    <t>Ministerio no gire dinero</t>
  </si>
  <si>
    <t>No expedir CDP de conformidad a las solicitudes realizadas</t>
  </si>
  <si>
    <t>Expedir CDP sin previa solicitud por parte del ordenador del gasto</t>
  </si>
  <si>
    <t>No expedir el correspondiente registro de compromiso presupuestal del gasto</t>
  </si>
  <si>
    <t>No realizar desagregación del presupuesto de la vigencia</t>
  </si>
  <si>
    <t>No realizar traslado de las reservas presupuestales y cuentas por pagar que legalmente deba constituir la Entidad</t>
  </si>
  <si>
    <t>No elaboración oportuna de los informes reportados a los Entes de Control, Cámara de Representantes y MEN</t>
  </si>
  <si>
    <t>Inoportuna entrega de información por parte de las áreas generadoras</t>
  </si>
  <si>
    <t>No contar con la información Financiera necesaria para la elaboración de los informes</t>
  </si>
  <si>
    <t xml:space="preserve">Omisión del registro de los descuentos </t>
  </si>
  <si>
    <t>PAC sin ejecutar</t>
  </si>
  <si>
    <t>Gestión Financiera</t>
  </si>
  <si>
    <t>Operativo
Financiero 
Imagen</t>
  </si>
  <si>
    <t>* Castigos por parte del Ministerio de Hacienda.
*No se pueden realizar pagos
*Mala imagen institucional</t>
  </si>
  <si>
    <t>Proable</t>
  </si>
  <si>
    <t>Catastrofico</t>
  </si>
  <si>
    <t>Ejecución del gasto sin soporte</t>
  </si>
  <si>
    <t>Operativo
Financiero
Corrupción</t>
  </si>
  <si>
    <t>*Demandas por parte de contratistas o proveedores
*Gastos adicionales no contemplados presupuestalmente
*Generación de hechos cumplidos
*Sanciones fiscales, penales y disciplinarias.</t>
  </si>
  <si>
    <t>*Seguimiento a calendario Solicitud de PAC 
* Seguimiento Pago de impuestos
* Comunicación interna sobre la solicitud de PAC</t>
  </si>
  <si>
    <t>Sensibilizar acerca de la importancia en la solicitud de PAC</t>
  </si>
  <si>
    <t>Revisar procedimiento PAC y socializaro</t>
  </si>
  <si>
    <t>Sensibilizar a los contratistas y supervisores  para la entrega oportuna de cuentas de cobro</t>
  </si>
  <si>
    <t>Ejecución PAC solicitado por cada área</t>
  </si>
  <si>
    <t>Listados de asistencias</t>
  </si>
  <si>
    <t>Procedimiento PAC</t>
  </si>
  <si>
    <t>Seguimiento SIIF</t>
  </si>
  <si>
    <t xml:space="preserve">*Notificar a Secretaria General el incumplimiento </t>
  </si>
  <si>
    <t>Control de la coordinación financiera</t>
  </si>
  <si>
    <t>* Campañas de concientización de las áreas respecto al marco Normativo (Métodos contables)</t>
  </si>
  <si>
    <t xml:space="preserve">Solicitud de la información requerida  a las dependencias </t>
  </si>
  <si>
    <t>Cronograma de reportes financieros</t>
  </si>
  <si>
    <t>campañas y correos electrónicos</t>
  </si>
  <si>
    <t>Correos electrónicos
Comunicaciones internas</t>
  </si>
  <si>
    <t>Inoportunidad en Reporte de informes a Entes Externos</t>
  </si>
  <si>
    <t>* Buscar mecanismo legal para identificar el procedimiento a seguir contractual y financieramente.</t>
  </si>
  <si>
    <t>*Sanciones fiscales, penales y disciplinarias.</t>
  </si>
  <si>
    <t>*Cronograma de fechas a reportar</t>
  </si>
  <si>
    <t>* Enviar informes</t>
  </si>
  <si>
    <t xml:space="preserve">Omitir descuentos tributarios a terceros </t>
  </si>
  <si>
    <t>Financiero
Operativo
Corrupción</t>
  </si>
  <si>
    <t>Sanciones a la entidad por parte de la DIAN</t>
  </si>
  <si>
    <t>Consulta permanente en la pagina web de la DIAN sobre las nuevas modificaciones tributarias.
Actualización permanente de los topes tributarios para descuento.</t>
  </si>
  <si>
    <t>Validar los descuentos en el registro de la obligación antes de tramitar el pago</t>
  </si>
  <si>
    <t>Desconocimiento de la actualización normativa en materia tributaria</t>
  </si>
  <si>
    <t>Listado de registros de obligaciones emitido por el SIIF</t>
  </si>
  <si>
    <t>*Ajustar en el siguiente informe de impuestos</t>
  </si>
  <si>
    <t>Entrega inoportuna de solicitudes por parte de las áreas que reciben la petición</t>
  </si>
  <si>
    <t xml:space="preserve">Falta de respuesta oportuna de otras dependencias. </t>
  </si>
  <si>
    <t>Falta de seguimiento a las fechas limites de respuesta de los Derechos de petición</t>
  </si>
  <si>
    <t>Falta de seguimiento a las fechas limites de respuesta a asuntos jurídicos internos</t>
  </si>
  <si>
    <t>Deficiente formulación de las consultas por parte de las dependencias.</t>
  </si>
  <si>
    <t xml:space="preserve">Falta de respuesta oportuna de otras dependencias en cuanto a solcitudes de información necesaria para contestar la demanda o solicitud de conciliación. </t>
  </si>
  <si>
    <t>Falta de seguimiento a las fechas limites de respuesta de demandas y  conciliaciones</t>
  </si>
  <si>
    <t>Gestión Jurídica</t>
  </si>
  <si>
    <t>Incumplimiento de términos en la respuesta a Derechos de Petición</t>
  </si>
  <si>
    <t xml:space="preserve">Violación de derechos fundamentales del peticionario
Posible interposición de Tutelas hacia el INSOR.
Faltas disciplinarias </t>
  </si>
  <si>
    <t>1. Socialización  acerca de la importancia de dar respuesta oportuna y las implicaciones que puede tener el incumpliento de terminos legales</t>
  </si>
  <si>
    <t>2. Realizar ejercicio de seguimiento permanente a los derechos de petición del área jurídica</t>
  </si>
  <si>
    <t>Base de datos Peticiones, comunicados y conceptos</t>
  </si>
  <si>
    <t>Jefe Oficina Asesora  Jurídica</t>
  </si>
  <si>
    <t>*Contestar el Derecho de petición y correr traslado a Secretaria General</t>
  </si>
  <si>
    <t>Incumplimiento en las respuestas a solicitudes  jurídicas internas</t>
  </si>
  <si>
    <t>Demoras en la gestión interna por falta del concepto jurídico.</t>
  </si>
  <si>
    <t xml:space="preserve">Cuadro de seguimientos internos </t>
  </si>
  <si>
    <t>1. Realizar ejercicio de seguimiento permanente a las solicitudes internas</t>
  </si>
  <si>
    <t xml:space="preserve">* Contestar  las solicitudes  jurídicas internas 
*Realizar plan de mejoramiento
</t>
  </si>
  <si>
    <t>Vencimiento de términos, para contestar demandas y  conciliaciones que recibe la entidad</t>
  </si>
  <si>
    <t>Seguimiento en Ekogui - Informes MEN y Financiera NIIF</t>
  </si>
  <si>
    <t>1. Realizar seguimiento en Ekogui - Elaborar informes MEN y Financiera NIIF</t>
  </si>
  <si>
    <t>2. Actualizar Procedimiento de Tutelas y Procedimiento Defensa Jurídica</t>
  </si>
  <si>
    <t xml:space="preserve">Informes MEN y Financiera elaborados </t>
  </si>
  <si>
    <t>2 Procedimientos actualizados</t>
  </si>
  <si>
    <t>*Contestar la demanda extemporáneamente
*Realizar de plan de mejoramiento
*Correr traslado a Secretaria General
*Análisis de acción de repetición en caso de condena.</t>
  </si>
  <si>
    <t xml:space="preserve">Desconocimiento de las políticas de consulta y préstamo de los documentos de Archivo Central </t>
  </si>
  <si>
    <t>Falta de Digitalización documental</t>
  </si>
  <si>
    <t>Desastres naturales</t>
  </si>
  <si>
    <t xml:space="preserve">
No revisión periódica por parte de los jefes de dependencia y administradores documentales de las TRD definidas.</t>
  </si>
  <si>
    <t>No validación por parte del grupo de gestión documental de la integralidad de las TRD.</t>
  </si>
  <si>
    <t>Pérdida, extravio de documentos del archivo central.</t>
  </si>
  <si>
    <t>Inadecuada implementación de las tablas de retención documental (TRD) del INSOR</t>
  </si>
  <si>
    <t>Gestión documental</t>
  </si>
  <si>
    <t xml:space="preserve">Proceso disciplinario, sanciones, pérdida de información. </t>
  </si>
  <si>
    <t>*Difícil ubicación de la documentación en los archivo de gestión al no contar con una identificación clara de la misma.
*Organización inadecuada de la documentación en los archivos de gestión.
*Pérdida de documentación.
*Sanciones y tutelas para el Instituto.
*Apertura de procesos disciplinarios.</t>
  </si>
  <si>
    <t>Planilla Préstamo de documentos</t>
  </si>
  <si>
    <t xml:space="preserve">Socialización y divulgación  de las políticas de consulta y préstamo de los documentos de Archivo Central </t>
  </si>
  <si>
    <t>Digitalización documental según priorización PGD y PINAR</t>
  </si>
  <si>
    <t xml:space="preserve">Ejecución Plan de Conservación y preservación Digital
</t>
  </si>
  <si>
    <t>Socialización de los Lineamientos de operación de las TRD</t>
  </si>
  <si>
    <t>Seguimiento a TRD</t>
  </si>
  <si>
    <t>Correos electrónicos
Actas de Asistencia</t>
  </si>
  <si>
    <t>Documentos Digitalizados</t>
  </si>
  <si>
    <t>Productos establecidos en el plan de trabajo</t>
  </si>
  <si>
    <t>Correos electrónicos</t>
  </si>
  <si>
    <t>Indicador de Gestión por proceso</t>
  </si>
  <si>
    <t>Mar 2018
Septiembre 2018</t>
  </si>
  <si>
    <t xml:space="preserve">Permanente </t>
  </si>
  <si>
    <t>Profesional Gestión Documental</t>
  </si>
  <si>
    <t>*Interponer una denuncia a la policia
*Verificar si hay copias
*Generar proceso disciplinario a la persona que lo extravio</t>
  </si>
  <si>
    <t>*Sensibilizar a las dependencias en las TRD</t>
  </si>
  <si>
    <t>Control  y Evaluación</t>
  </si>
  <si>
    <t>Inadecuada asesoría y acompañamiento.</t>
  </si>
  <si>
    <t>Falta de idoneidad de los auditores.</t>
  </si>
  <si>
    <t>Toma de decisiones equivocadas a los procesos  asesorados.</t>
  </si>
  <si>
    <t>Desconocimiento de la normatividad vigente</t>
  </si>
  <si>
    <t>Falta de capacitación  de los auditores</t>
  </si>
  <si>
    <t>Entrega Inorportuna de Informes de ley</t>
  </si>
  <si>
    <t>Falta de compromiso de los funcionarios del instituto con la Entidad </t>
  </si>
  <si>
    <t>Sanciones por el incumplimiento en los plazos establecidos para la rendición de los Informes</t>
  </si>
  <si>
    <t>Inoportuna entrega  de notificaciones respecto a informes extraordinarios, por parte de los organismos de control.</t>
  </si>
  <si>
    <t>Influencia por parte de terceros en Las Auditorías</t>
  </si>
  <si>
    <t xml:space="preserve">Corrupción
</t>
  </si>
  <si>
    <t>Falta de idoneidad y etica profesional por parte del auditor.</t>
  </si>
  <si>
    <t xml:space="preserve"> Perdida de credibilidad en los resultados de la auditoría, lo que conlleva a tomar malas desiciones por parte de la Dirección General. </t>
  </si>
  <si>
    <t xml:space="preserve"> Pagos a los auditores con el fin de evitar la detección de indebidos manejos Acciones encaminadas a impedir las auditorías</t>
  </si>
  <si>
    <t>Ocultar o no reportar irregularidades a los entes de control.</t>
  </si>
  <si>
    <t>Corrupción</t>
  </si>
  <si>
    <t>Trafico de influencias</t>
  </si>
  <si>
    <t>Sanciones disciplinarias, fiscales y penales.</t>
  </si>
  <si>
    <t>Falta de ética por parte del Asesor de control Interno</t>
  </si>
  <si>
    <t xml:space="preserve">Ofrecimiento de dádivas para impedir visitas de seguimiento, evaluación y control. </t>
  </si>
  <si>
    <t>Capacitaciones</t>
  </si>
  <si>
    <t xml:space="preserve">Capacitaciones </t>
  </si>
  <si>
    <t>Revisar constantemente las paginas de control, para actualizar normograma del proceso</t>
  </si>
  <si>
    <t>Listados de Asistencia o Material de apoyo</t>
  </si>
  <si>
    <t>Normograma por proceso</t>
  </si>
  <si>
    <t>* Cambio de auditores.</t>
  </si>
  <si>
    <t>Talento Humano- Control Interno</t>
  </si>
  <si>
    <t>Control interno</t>
  </si>
  <si>
    <t>Cronograma de entrega 
Programa de auditoria con informes de Ley</t>
  </si>
  <si>
    <t>Revisión de informes por parte Jefe control interno</t>
  </si>
  <si>
    <t>Informa a la Dirección los informes a reportar
Conocer las implicaciones que lleva no reportar</t>
  </si>
  <si>
    <t>Enviar alertas para entrega de información</t>
  </si>
  <si>
    <t>Elaborar código del auditor
Elaborar Estatuto de auditoria</t>
  </si>
  <si>
    <t>Socializar código del auditor al grupo de control interno
Socializar Estatuto de auditoria al grupo de control interno</t>
  </si>
  <si>
    <t>Correo eléctronico</t>
  </si>
  <si>
    <t>código del auditor
Estatuto de auditoria</t>
  </si>
  <si>
    <t>Correos electrónicos o listados de asistencia</t>
  </si>
  <si>
    <t>Según programa de auditoria</t>
  </si>
  <si>
    <t>Falta de seguimiento por parte de los lideres de los procesos a las acciones implementadas en el plan de mejoramiento por parte de las dependencias responsables.</t>
  </si>
  <si>
    <t>Falta de comunicación y  compromiso con la sostenibilidad del Sistema Integrado de Gestión por parte de todos los servidores</t>
  </si>
  <si>
    <t>Falta de cultura institucional sobre la importancia de una medición efectiva</t>
  </si>
  <si>
    <t>Falta de medición del impacto de la gestión institucional frente a los objetivos institucionales.</t>
  </si>
  <si>
    <t>Falta de articulación en la información por los Sistemas</t>
  </si>
  <si>
    <t>Medición y Mejora</t>
  </si>
  <si>
    <t xml:space="preserve">Incumplimiento del Plan de Mejoramiento Institucional </t>
  </si>
  <si>
    <t xml:space="preserve">No apropiación del Sistema Integrado de Gestión </t>
  </si>
  <si>
    <t>Estrategico</t>
  </si>
  <si>
    <t>1. Incumplimiento de los requisitos legales de los servicios suministrados por parte de la entidad 
2. Sanciones por incumplimiento normativo
3. Incumplimiento de la misión insititucional
4.  Pérdida de imagen Institucional.
5. No superación de las desviaciones identificadas en la gestión institucional.</t>
  </si>
  <si>
    <t xml:space="preserve">
1. Pérdida de imagen y credibilidad.
2. Sanciones legales y disciplinarias.
3. Insatisfacción de los grupos de interés por la mala prestación de los servicios.
</t>
  </si>
  <si>
    <t>Procesos y procedimientos formalizados</t>
  </si>
  <si>
    <t xml:space="preserve">1.  Socializar a los funcionarios de la entidad en cuanto a las lineamientos de operación, procedimientos formales y controles a los mismos aplicables a los planes de mejoramiento institucional.
2. Implementar estrategias de compromiso de la Alta Dirección y demás responsables de la Entidad para el cumplimiento del Plan de Mejoramiento respectivo. 
3. Capacitar a los responsables (gestores) de atender los compromisos del plan de mejoramiento en las competencias laborales respectivas. </t>
  </si>
  <si>
    <t>1. Socializar en el comité de Gestión y Desempeño el cumplimiento de los planes el Sistema Integrado de Gestión
2. Realizar actividades de socialización del SIG</t>
  </si>
  <si>
    <t xml:space="preserve">3.Realizar  actividades de socialización y entrenamiento para el uso de la herramienta de Planeación y Gestión.   </t>
  </si>
  <si>
    <t xml:space="preserve">4. Formular  indicadores de  efectividad  para cada objetivo institucional. </t>
  </si>
  <si>
    <t>Establecer mesas de trabajo entre el Sistema Integrado de Gestión</t>
  </si>
  <si>
    <t>1. Correo Electrónico
2. Acta de reunión comité Gestión y Desempeño
3. Actas de reunión</t>
  </si>
  <si>
    <t>1. Actas de reunión comité Gestión y Desempeño
2. Correos electrónicos</t>
  </si>
  <si>
    <t>3. correos electrónicos</t>
  </si>
  <si>
    <t>Hv indicadores</t>
  </si>
  <si>
    <t xml:space="preserve">Actas de reunión </t>
  </si>
  <si>
    <t>Oficina Asesora de planeación y sistemas</t>
  </si>
  <si>
    <t>Sistema Integrado de Gestión</t>
  </si>
  <si>
    <t>Servicio al ciudadano- Misionales</t>
  </si>
  <si>
    <t>1. Junio 2018
2. permanente
3. Semestral</t>
  </si>
  <si>
    <t>1. Cada vez que se requiera
2. Trimestral</t>
  </si>
  <si>
    <t>mensual</t>
  </si>
  <si>
    <t>La  Oficina Asesora de Planeación y Sistemas –OAPS  ha venido liderando un trabajo de manera directa, activa y participativa, teniendo en cuenta los lineamientos establecidos por la Función Pública y la Secretaria de Transparencia. Y el subsitema de gestión de Seguridad y salud en el trabajo dando cumplimiento a la normatividad vigente, con el fin de tener  una orientación metodológica que facilite la comprensión e implementación de las fases de administración del riesgo en el INSOR, este trabajo se ha venido realizando con cada uno de los líderes de los procesos  y sus grupos de trabajo.
Como resultado de esta labor se consolidaron los mapas de riesgos que permiten hacer monitoreo, seguimiento y evaluación a todas nuestras actividades y poder así detectar alertas tempranas de riesgo y tomar acciones preventivas e impedir que los riesgos se materialicen. A continuación se relacionan.</t>
  </si>
  <si>
    <t>Mapa de Riesgos Institucional</t>
  </si>
  <si>
    <t>Mapa de Riesgos de Corrupción</t>
  </si>
  <si>
    <t>Mapa de Riesgos Seguridad de la Información</t>
  </si>
  <si>
    <t>Matriz de riesgos y Peligros Seguridad y Salud en el Trabajo</t>
  </si>
  <si>
    <t>PROCESO GESTION DEL TALENTO HUMANO</t>
  </si>
  <si>
    <t>CÓDIGO:
FOTH52</t>
  </si>
  <si>
    <t>FORMATO  MATRIZ DE PELIGROS</t>
  </si>
  <si>
    <t>VERSION:  02</t>
  </si>
  <si>
    <t>FECHA: 27/07/2018</t>
  </si>
  <si>
    <t>PROCESO</t>
  </si>
  <si>
    <t>ZONA
LUGAR</t>
  </si>
  <si>
    <t>ACTIVIDADES REALIZADAS</t>
  </si>
  <si>
    <t xml:space="preserve">RUTINARIA </t>
  </si>
  <si>
    <t>PELIGRO</t>
  </si>
  <si>
    <t>EFECTOS POSIBLES</t>
  </si>
  <si>
    <t>CONTROLES EXISTENTES</t>
  </si>
  <si>
    <t>EVALUACION DEL RIESGO</t>
  </si>
  <si>
    <t>VALORACIÓN DEL 
RIESGO</t>
  </si>
  <si>
    <t>CRITERIOS PARA LOS CONTROLES</t>
  </si>
  <si>
    <t>MEDIDAS DE INTERVENCIÓN</t>
  </si>
  <si>
    <t>Seguimiento Medidas de intervención</t>
  </si>
  <si>
    <t>RUTIRA</t>
  </si>
  <si>
    <t>NIVEL DE DEFICIENCIA</t>
  </si>
  <si>
    <t>NIVEL DE EX postura</t>
  </si>
  <si>
    <t>NIVEL DE CONSECUENCIA</t>
  </si>
  <si>
    <t>Si</t>
  </si>
  <si>
    <t>Seguimiento Re- Evaluación del Riesgo</t>
  </si>
  <si>
    <t>CLASIFICACIÓN</t>
  </si>
  <si>
    <t>DESCRIPCIÓN</t>
  </si>
  <si>
    <t>FUENTE</t>
  </si>
  <si>
    <t>MEDIO</t>
  </si>
  <si>
    <t>INDIVIDUO</t>
  </si>
  <si>
    <t>NIVEL DE DEFICIENCIA
(ND)</t>
  </si>
  <si>
    <t>NIVEL DE Exposición
(NE)</t>
  </si>
  <si>
    <t xml:space="preserve">NIVEL DE PROBABILIDAD (NP= ND x NE) </t>
  </si>
  <si>
    <t>NIVEL DE CONSECUENCIA
(NC)</t>
  </si>
  <si>
    <t>NIVEL DEL RIESGO (NR= NP x NC)</t>
  </si>
  <si>
    <t>NUMERO DE EXPUESTOS</t>
  </si>
  <si>
    <t xml:space="preserve">PEOR CONSECUENCIA </t>
  </si>
  <si>
    <t>Existencia Requisito Legal Específico Asociado (Si o No)</t>
  </si>
  <si>
    <t>ELIMINACIÓN</t>
  </si>
  <si>
    <t>SUSTITUCIÓN</t>
  </si>
  <si>
    <t>CONTROLES DE INGENIERÍA</t>
  </si>
  <si>
    <t>CONTROLES ADMINISTRATIVOS</t>
  </si>
  <si>
    <t xml:space="preserve">EQUIPOS Y ELEMENTOS DE PROTECCIÓN PERSONAL </t>
  </si>
  <si>
    <t>Responsable Ejecución (del seguimiento de las medidas de intervención)</t>
  </si>
  <si>
    <t>Tiempo Ejecución</t>
  </si>
  <si>
    <t>Responsable Verificación</t>
  </si>
  <si>
    <t>No</t>
  </si>
  <si>
    <t>Levantamiento Información</t>
  </si>
  <si>
    <t>ADMINISTRATIVO</t>
  </si>
  <si>
    <t>RECEPCIÓN</t>
  </si>
  <si>
    <t>Recibir  las personas, registrar  los visitantes en base de datos, orientarlos  a la oficina solicitada, recepcionar documentos, recibir  y realizar llamadas telefónicas, etc.</t>
  </si>
  <si>
    <t>SI</t>
  </si>
  <si>
    <t>BIOLÓGICO</t>
  </si>
  <si>
    <t xml:space="preserve">Virus  y Bacterias Propias del ambiente </t>
  </si>
  <si>
    <t xml:space="preserve">Enfermedades respiratorias
</t>
  </si>
  <si>
    <t>NO</t>
  </si>
  <si>
    <t>La muerte</t>
  </si>
  <si>
    <t>N.H.</t>
  </si>
  <si>
    <t xml:space="preserve">1. Capacitar a servidores/as públicos en la prevención de enfermedades de origen común, lavado de manos, estilos de vida saludable
2. Mantener ventanas y puertas abiertas con el fin de facilitar la circulación del aire y aseada  de bodega 2 
</t>
  </si>
  <si>
    <t>(EPP) Uso adecuado de protector respiratorio en personas con estado gripal o afección respiratoria</t>
  </si>
  <si>
    <t>S.S.T
SERVICIOS ADMINISTRATIVOSY JEFE INMEDIATO</t>
  </si>
  <si>
    <t>6 MESES</t>
  </si>
  <si>
    <t>SEGURIDAD Y SALUD EN EL TRABAJO</t>
  </si>
  <si>
    <t>Inspecciones Planeadas</t>
  </si>
  <si>
    <t xml:space="preserve">FÍSICO 
ILUMINACIÓN </t>
  </si>
  <si>
    <t xml:space="preserve">Uso de video terminales (Equipos de computo), manejo de documentos. </t>
  </si>
  <si>
    <t xml:space="preserve">• Fatiga visual
*Síndrome del ojo  seco
*Visión borrosa
*Ardor
* Cefaleas
*picazón o enrojecimiento en el ojo
*Sensación arenosa o abrasiva en los ojos
*Sensibilidad a la luz
</t>
  </si>
  <si>
    <t xml:space="preserve"> la cubierta transparente del ojo (córnea) puede resultar dañada o infectada.</t>
  </si>
  <si>
    <t xml:space="preserve">1. Capacitar a servidores/as públicos en la conservación visual; Rutinas de pausas activas antes, durante y después de la labor.
2. Realizar seguimiento a exámenes medico periódico para evidenciar cambios en el estado visual de los trabajadores- NNAJ. 
3. Seguimiento medico por EPS a personas con afectaciones visuales, evidenciadas en los exámenes médicos periódicos.  </t>
  </si>
  <si>
    <t>S.S.T Y JEFE INMEDIATO</t>
  </si>
  <si>
    <t xml:space="preserve">BIOMECANICO
MOVIMIENTOS REPETITIVOS </t>
  </si>
  <si>
    <t>Movimientos repetitivos de digitación</t>
  </si>
  <si>
    <t>Lesiones de trauma acumulativo</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</si>
  <si>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</si>
  <si>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Implementación del programa de Vigilancia Epidemiológica para riesgo biomecánico que garantice abarcar a todo el personal, y la realización de pausas activas de descanso por parte de los mismos
Capacitación en higiene postural</t>
  </si>
  <si>
    <t>S.S.T
SERVICIOS ADMINISTRATIVOS Y JEFE INMEDIATO</t>
  </si>
  <si>
    <t>8 MESES</t>
  </si>
  <si>
    <t xml:space="preserve">BIOMECANICO
POSTURAS </t>
  </si>
  <si>
    <t>Adopción de posturas inadecuadas al sentarse, agacharse y levantarse</t>
  </si>
  <si>
    <t xml:space="preserve"> diseño del puesto de trabajo teniendo en cuenta, silla que cumpla con los requisitos normativo vigente,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</si>
  <si>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Postura  sedente</t>
  </si>
  <si>
    <t>Evaluar diseño del puesto de trabajo teniendo en cuenta  silla ,que el mouse y el teclado deben estar ubicados sobre el mismo plano, uno al lado del otro y que los brazos formen ángulo de 90°, garantizar que la distancia entre el monitor y los ojos del funcionario se encuentre entre 45 y 70 cms y que se encuentra a la altura de los mismos.</t>
  </si>
  <si>
    <t>PSICOSOCIAL 
GESTIÓN ORGANIZACIONAL</t>
  </si>
  <si>
    <t>Nivel de responsabilidad</t>
  </si>
  <si>
    <t>Efectos psicosomáticos</t>
  </si>
  <si>
    <t>Implementación de programa de Vigilancia epidemiológica en  riesgo psicosocial.
Implementación programas de bienestar
Capacitación , manejo del estrés</t>
  </si>
  <si>
    <t>CONDICIONES DE SEGURIDAD 
LOCATIVO</t>
  </si>
  <si>
    <t>Posibles caídas en desplazamientos de zonas comunes, zonas de la sede (Pasillos, Escaleras, Salas de reuniones, etc.)</t>
  </si>
  <si>
    <t xml:space="preserve">• Caídas al mismo nivel. Politraumatismos
• Incidentes, lesiones leves
• Lesiones incapacitantes
• Golpes por choque contra objetos
• Caída de objetos. 
</t>
  </si>
  <si>
    <t>Fracturas</t>
  </si>
  <si>
    <t>Implementación programa de inspecciones planeadas</t>
  </si>
  <si>
    <t>S.S.T</t>
  </si>
  <si>
    <t xml:space="preserve">CONDICIONES DE SEGURIDAD
PUBLICO                                                                                           </t>
  </si>
  <si>
    <t>Robos, atracos</t>
  </si>
  <si>
    <t>Heridas leves a graves</t>
  </si>
  <si>
    <t>Muerte</t>
  </si>
  <si>
    <t>Capacitación en normas de seguridad física</t>
  </si>
  <si>
    <t>CONDICIONES DE SEGURIDAD  ACCIDENTES DE TRÁNSITO</t>
  </si>
  <si>
    <t>Desplazamiento para cumplimiento de funciones propias del cargo</t>
  </si>
  <si>
    <t>Capacitación en seguridad vial</t>
  </si>
  <si>
    <t>OFICINA SERVICIO  AL CIUDADANO</t>
  </si>
  <si>
    <t>Asesorar y desarrollar procesos, planes programas y proyectos relacionados con las funciones misionales del Instituto Nacional para Sordos INSOR que permitan el cumplimiento de los objetivos y metas de la organización, acorde a la normatividad vigente y el direccionamiento estratégico de la Entidad</t>
  </si>
  <si>
    <t>Virus  y Bacterias Propias del ambiente</t>
  </si>
  <si>
    <t xml:space="preserve">* Enfermedades respiratorias
*Alergias
*Tuberculosis
* Neumonía
</t>
  </si>
  <si>
    <t xml:space="preserve">1. Capacitar a servidores/as públicos en la prevención de enfermedades de origen común, lavado de manos, estilos de vida saludable
2. Mantener ventanas abiertas con el fin de facilitar la circulación del aire.
</t>
  </si>
  <si>
    <t>S.S.T
SERVICIOS ADMINISTRATIVOS</t>
  </si>
  <si>
    <t>Instalación de pantallas de sol o persianas en ventanales.</t>
  </si>
  <si>
    <t>Postura sedente</t>
  </si>
  <si>
    <t xml:space="preserve">• Caídas mismo nivel. Politraumatismos
• Incidentes, lesiones leves
• Lesiones incapacitantes
• Golpes por choque contra objetos
• Caída de objetos. 
</t>
  </si>
  <si>
    <t>TALENTO HUMANO</t>
  </si>
  <si>
    <t>Desarrollar y controlar los procesos de la administración y el desarrollo del Talento Humano de la Entidad, de acuerdo con la normatividad y políticas institucionales,
-Coordinar procedimiento de evaluación de desempeño y procesos de  la comisión nacional de servicio civil y el procedimiento de bienestar y capacitación 
-Realizar nómina y pago de seguridad social
-Asesorar el  desarrollo 
SG-SST</t>
  </si>
  <si>
    <t xml:space="preserve"> Enfermedades respiratorias
</t>
  </si>
  <si>
    <t>postura sedente</t>
  </si>
  <si>
    <t>BAÑOS</t>
  </si>
  <si>
    <t>Uso  del  baño</t>
  </si>
  <si>
    <t xml:space="preserve">* Enfermedades respiratorias
*Enfermedades dermatológicas
</t>
  </si>
  <si>
    <t xml:space="preserve"> Caídas en desplazamientos  por piso mojado, caída de objetos y o  caída de escalera al momento de realizar limpieza.</t>
  </si>
  <si>
    <t>3 MESES</t>
  </si>
  <si>
    <t>FINANCIERA, SERVICIOS ADMINISTRATIVOS, PLANEACION Y SISTEMAS</t>
  </si>
  <si>
    <t xml:space="preserve">
-Controlar y desarrollar los procesos contables para asegurar el cumplimiento del marco legal vigente en la entidad.
Controlar y desarrollar los procesos presupuestales y control de ingresos para asegurar el cumplimiento del marco legal vigente en la entidad y el cumplimiento de las funciones y gestión misional de la entidad
Controlar y desarrollar los procesos de tesorería para asegurar el cumplimiento del marco legal vigente en la entidad
-Responder por el control y custodia de los bienes muebles, inmuebles y consumibles, y por su mantenimiento preventivo y correctivo
-Implementar y realizar seguimiento a los sistemas modelos de planeación y gestión de la Entidad para el fortalecimiento institucional en cumplimiento del marco normativo y los objetivos institucionales</t>
  </si>
  <si>
    <t xml:space="preserve">Afectaciones en la salud </t>
  </si>
  <si>
    <t>Instalar sistemas de ventilación  por  olores del baño.</t>
  </si>
  <si>
    <t>Brillos y reflejos generados por plano de trabajo que es en superficie blanca
Exceso o deficiencia de iluminación natural o artificial</t>
  </si>
  <si>
    <t>S.S.T
SERVICIOS ADMINISTRATIVOS Y TALENTO HUMANO</t>
  </si>
  <si>
    <t>S.S.T, BIENESTAR Y CAPACITACION Y TALENTO HUMANO</t>
  </si>
  <si>
    <t xml:space="preserve">Condiciones  de Orden y aseo  </t>
  </si>
  <si>
    <t xml:space="preserve">
• Caídas mismo nivel. Politraumatismos
• Incidentes, lesiones leves
• Lesiones incapacitantes
• Golpes por choque contra objetos
• Caída de objetos. 
</t>
  </si>
  <si>
    <t>*Muerte
*Afectaciones de salud</t>
  </si>
  <si>
    <t xml:space="preserve">1. Realizar capacitación a servidores/as públicos  en l prevención del riesgo locativo.
2. Capacitar a servidores/as públicos en identificación de peligros y riesgos; actos y condiciones inseguras.
3. Realizar inspecciones  S.O.L Seguridad Orden y Limpieza
</t>
  </si>
  <si>
    <t>Heridas leves o graves</t>
  </si>
  <si>
    <t>CONDICIONES DE SEGURIDAD ELÉCTRICO</t>
  </si>
  <si>
    <t>ELÉCTRICO
Manipulación de cables , enchufes y tomacorrientes</t>
  </si>
  <si>
    <t>*Quemadura
*Choque eléctrico en baja tensión
*Corto circuito</t>
  </si>
  <si>
    <t xml:space="preserve">Capacitación de manejo  y funcionamiento equipos tecnológicos </t>
  </si>
  <si>
    <t xml:space="preserve">OFICINA DE  PLANEACIÓN Y SISTEMAS </t>
  </si>
  <si>
    <t xml:space="preserve">SALAS DE REUNIONES </t>
  </si>
  <si>
    <t>Espacios donde se realizan reuniones de las diferentes áreas y procesos del INSOR</t>
  </si>
  <si>
    <t xml:space="preserve"> Enfermedades respiratorias
</t>
  </si>
  <si>
    <t>FÍSICO</t>
  </si>
  <si>
    <t xml:space="preserve">Disconfort  Térmico  </t>
  </si>
  <si>
    <t>Agotamiento físico</t>
  </si>
  <si>
    <t>piel seca, pulso rápido y fuerte  mareos.
La Muerte</t>
  </si>
  <si>
    <t xml:space="preserve">1. Instalar sistemas de ventilación </t>
  </si>
  <si>
    <t xml:space="preserve">1. Capacitación en autocuidado del personal .     
2.Colocar puntos de hidratación .                                                                                                                                                                                                                                                                                                                                         
</t>
  </si>
  <si>
    <t xml:space="preserve">ELÉCTRICO
Manipulación de cables , enchufes y tomacorrientes al realizar conexiones de equipos tecnológicos </t>
  </si>
  <si>
    <t xml:space="preserve">Quemadura </t>
  </si>
  <si>
    <t xml:space="preserve">Capacitaciones en manejo de equipos tecnológicos </t>
  </si>
  <si>
    <t xml:space="preserve">PLANEACIÓN 
SISTEMAS </t>
  </si>
  <si>
    <t>OPERATIVO</t>
  </si>
  <si>
    <t>CLOSED CAPTION - GRABACIÓN</t>
  </si>
  <si>
    <t>Transcripción de los audios de programas transmitidos por televisión, en instalaciones de la empresa y en instalaciones del cliente</t>
  </si>
  <si>
    <t>FÍSICO
RUIDO</t>
  </si>
  <si>
    <t>Escuchar audios durante la realización de la labor con audífonos</t>
  </si>
  <si>
    <t>Pérdida del agudeza auditiva, hipoacusia neurosensorial</t>
  </si>
  <si>
    <t>Ninguno</t>
  </si>
  <si>
    <t xml:space="preserve">Ninguno </t>
  </si>
  <si>
    <t>Hipoacusia neurosensorial</t>
  </si>
  <si>
    <t>Mantenimiento preventivo y correctivo a audífonos</t>
  </si>
  <si>
    <t xml:space="preserve"> exámenes médicos periódicos</t>
  </si>
  <si>
    <t xml:space="preserve">S.S.T, JEFE INMEDIATO </t>
  </si>
  <si>
    <t>N.H</t>
  </si>
  <si>
    <t xml:space="preserve">Evaluar diseño del puesto de trabajo teniendo en cuenta que el mouse y el teclado deben estar ubicados sobre el mismo plano, uno al lado del otro y que los brazos formen ángulo de 90°, garantizar que la distancia entre el monitor y los ojos del funcionario se encuentre entre 45 y 70 cms y que se encuentra a la altura de los mismos. </t>
  </si>
  <si>
    <t xml:space="preserve">postura sedente y Bípedas </t>
  </si>
  <si>
    <t>Implementación de programa de riesgo psicosocial.
Implementación programas de bienestar
Capacitación en atención al cliente, manejo del estrés</t>
  </si>
  <si>
    <t>Caída por escaleras y a nivel</t>
  </si>
  <si>
    <t>ARCHIVO</t>
  </si>
  <si>
    <t>Almacenamiento de papelería de la entidad</t>
  </si>
  <si>
    <t>Se evidencia falta de ventilación en el área</t>
  </si>
  <si>
    <t xml:space="preserve">* Enfermedades respiratorias
*Alergias
</t>
  </si>
  <si>
    <t>Irritaciones del sistema respiratorio</t>
  </si>
  <si>
    <t>Analizar con la administración del edificio las alternativas para la colocación de extractores  que permitan el intercambio de aire</t>
  </si>
  <si>
    <t>Implementación inspecciones  de orden y aseo
Implementación programa de inspecciones planeadas
Implementación programa de EPP</t>
  </si>
  <si>
    <t xml:space="preserve">QUIMICO - MATERIAL PARTICULADO </t>
  </si>
  <si>
    <t>Irritaciones respiratorias, alergias, dermatitis</t>
  </si>
  <si>
    <t>Protección respiratoria N95 guantes de nitrilo</t>
  </si>
  <si>
    <t xml:space="preserve">S.S.T
SERVICIOS ADMINISTRATIVOS </t>
  </si>
  <si>
    <t xml:space="preserve">dotar el archivo con escalera </t>
  </si>
  <si>
    <t xml:space="preserve">BIOMECÁNICO </t>
  </si>
  <si>
    <t>Manipulación de cargas</t>
  </si>
  <si>
    <t xml:space="preserve">
• Fatiga o sobrecarga Física, Muscular
• Lesiones Osteomusculares
• Dolor de espalda, ciática.
• Varices, hemorroides
• Trauma  acumulativo 
• Inestabilidad y caídas. Accidentes
• Impacto en la eficiencia y eficacia del trabajador
• Ausentismo</t>
  </si>
  <si>
    <t>si</t>
  </si>
  <si>
    <t>1. Realizar capacitación a servidores/as públicos  en l prevención del riesgo locativo.</t>
  </si>
  <si>
    <t>2. Capacitar a servidores/as públicos en identificación de peligros y riesgos; actos y condiciones inseguras</t>
  </si>
  <si>
    <t>AUDITORIO</t>
  </si>
  <si>
    <t>Salón de eventos.</t>
  </si>
  <si>
    <t>BIOLÓGICOS</t>
  </si>
  <si>
    <t>FISICO</t>
  </si>
  <si>
    <t>PLANTA  ELECTRICA</t>
  </si>
  <si>
    <t>Planta la cual tiene como objetivo prevenir  variaciones de voltaje en el instituto 
Minimizar la interrupción, riesgos y pérdidas por paradas no deseadas y los costos asociados a la reparación de equipos.</t>
  </si>
  <si>
    <t xml:space="preserve">CONDICIONES DE SEGURIDAD 
ELÉCTRICO  </t>
  </si>
  <si>
    <t>Accidentes   por contacto directo o indirecto al realizar mantenimiento preventivo o correctivo  a la planta eléctrica.</t>
  </si>
  <si>
    <t>* Quemaduras
*Cortos Circuitos
*Incendios
*Daños a Terceros</t>
  </si>
  <si>
    <t xml:space="preserve"> Señalizar caja de tocos, identificar caja de tacos por cada área.</t>
  </si>
  <si>
    <t xml:space="preserve">
1.  Realizar mantenimiento correctivo y preventivo de instalaciones eléctrica
2. Señalización informativa y preventiva a instalación eléctricas y demarcar cada taco según su área
</t>
  </si>
  <si>
    <t>( EPP) Elementos de protección personal adecuados par realizar tares  en planta eléctrica.</t>
  </si>
  <si>
    <t>SST (Solicitar apoyo ARL COLMENA ).
S.S.T
SERVICIOS ADMINISTRATIVOS</t>
  </si>
  <si>
    <t>Área Seguridad y Salud en el Trabajo.</t>
  </si>
  <si>
    <t>Virus  y Bacterias Propias del ambiente
Humedad</t>
  </si>
  <si>
    <t xml:space="preserve">Enfermedades respiratorias
</t>
  </si>
  <si>
    <t xml:space="preserve">1. Capacitar a servidores/as públicos en la prevención de enfermedades de origen común, lavado de manos, estilos de vida saludable
2. Mantener ventanas abiertas con el fin de facilitar la circulación del aire.
3.implementar medidas de vio-seguridad y barreras de protección
</t>
  </si>
  <si>
    <t>SST (Capacitación solicitarla a la ARL COLMENA).
S.ST</t>
  </si>
  <si>
    <t>Seguridad y Salud en el Trabajo.</t>
  </si>
  <si>
    <t xml:space="preserve">CONDICIONES DE SEGURIDAD </t>
  </si>
  <si>
    <t>EXPLOSIÓN E INCENDIO
Explosión debido a  acumulación de Gases por el almacenamiento  y manipulación de ACPM</t>
  </si>
  <si>
    <t>*Quemaduras
*Mutilación
*Daño a infraestructura</t>
  </si>
  <si>
    <t xml:space="preserve">CUARTO DE CÁMARAS </t>
  </si>
  <si>
    <t>Vigilar y custodiar los bienes  del Instituto</t>
  </si>
  <si>
    <t>Enfermedades Respiratorias</t>
  </si>
  <si>
    <t>( EPP) Elementos de protección personal adecuados par realizar tareas.</t>
  </si>
  <si>
    <t>CONDICIONES DE SEGURIDAD 
TECNOLOGICO</t>
  </si>
  <si>
    <t>Incendios 
Corto circuito</t>
  </si>
  <si>
    <t>*Quemaduras
*Mutilación
+Daño a infraestructura</t>
  </si>
  <si>
    <t xml:space="preserve">
1.  Realizar mantenimiento correctivo y preventivo de equipos tecnológicos 
2. Señalización informativa y preventiva a instalación eléctricas y demarcar cada taco según su área
</t>
  </si>
  <si>
    <t>BODEGA  ALMACÉN</t>
  </si>
  <si>
    <t>Almacenamiento de insumos para las diferentes áreas del INSOR</t>
  </si>
  <si>
    <t>QUÍMICOS
POLVOS ORGÁNICOS</t>
  </si>
  <si>
    <t>Por acumulación de polvo orgánico,  debido a que no se realiza limpieza con frecuencia</t>
  </si>
  <si>
    <t>Reacciones alérgicas
Shock anafiláctico</t>
  </si>
  <si>
    <t xml:space="preserve">Limpieza por parte del personal de servicios generales </t>
  </si>
  <si>
    <t>Uso EPP</t>
  </si>
  <si>
    <t>1. Implementación (seguridad, Orden n y Limpieza)
2. Capacitación Autocuidado
3. Fomentar jornadas de limpieza</t>
  </si>
  <si>
    <t>SST (Capacitación solicitarla a la ARL COMENA). 
Validar Exámenes Médicos área SST.
Controles Médicos Jefe Directo y SST.</t>
  </si>
  <si>
    <t>Lesiones osteomusculares incapacitantes</t>
  </si>
  <si>
    <t>1. Capacitación en prevención del riesgo biomecánico; Higiene postural, pausas activas.
2. Designar líder de pausas activas y capacitar en rutinas.
3. Implementación del  Sistema de Vigilancia Epidemiológica en Riesgo  Biomecánico.
4. Tener personal para realizar estos mantenimientos pertinentes a mobiliarios.</t>
  </si>
  <si>
    <t xml:space="preserve"> Jefe Directo y SST</t>
  </si>
  <si>
    <t>CONDICIONES DE SEGURIDAD 
MECANICO</t>
  </si>
  <si>
    <t>Manipulación de objetos y herramientas</t>
  </si>
  <si>
    <t>*Machucón
*Golpes y contusiones
*Cortaduras</t>
  </si>
  <si>
    <t>Lesiones, amputaciones, etc.</t>
  </si>
  <si>
    <t xml:space="preserve">
1. Capacitación en manejo de herramientas manuales y  eléctricas 
</t>
  </si>
  <si>
    <t>SERVICIOS ADMINISTRATIVOS.</t>
  </si>
  <si>
    <t xml:space="preserve"> Caídas en desplazamientos </t>
  </si>
  <si>
    <t xml:space="preserve">LOCATIVO
• Caídas mismo nivel. Politraumatismos
• Incidentes, lesiones leves
• Lesiones incapacitantes
• Golpes por choque contra objetos
• Caída de objetos. 
</t>
  </si>
  <si>
    <t>Caídas mismo nivel; lesiones osteomusculares</t>
  </si>
  <si>
    <t>1. Realizar capacitación a servidores/as públicos en cuidados preventivos al bajar escaleras, transitar por pisos mojados y diferentes objetos que puedan generar caídas. Prevención del riesgo locativo.
2. Capacitar a servidores/as públicos en identificación de peligros y riesgos; actos y condiciones inseguras.
3, Implementación Programa SOL Seguridad Orden y Limpieza
4. Demarcación y señalización preventiva e informativa por desniveles</t>
  </si>
  <si>
    <t>Área Seguridad  y Salud en el Trabajo
 Área de Infraestructura</t>
  </si>
  <si>
    <t xml:space="preserve">CONDICIONES DE SEGURIDAD  LOCATIVOS </t>
  </si>
  <si>
    <t xml:space="preserve">Orden y aseo </t>
  </si>
  <si>
    <t xml:space="preserve">1. Realizar capacitación a servidores/as   en l prevención del riesgo locativo.
2. Capacitar a servidores/as públicos en identificación de peligros y riesgos; actos y condiciones inseguras.
3. Implementación Programa S.O.L Seguridad Orden y Limpieza
</t>
  </si>
  <si>
    <t xml:space="preserve">Jefe Directo y SST
</t>
  </si>
  <si>
    <t>GARAJE, CONDUCTOR</t>
  </si>
  <si>
    <t>Conducir el vehículo de propiedad del Instituto Nacional para Sordos INSOR y asistir a las dependencias para facilitar los procesos logísticos y operativos que se requieran, cumpliendo con las normas, reglamentaciones de tránsito vigente y las instrucciones recibidas.</t>
  </si>
  <si>
    <t xml:space="preserve">QUIMICO
HUMOS METALICOS NO METALICOS 
</t>
  </si>
  <si>
    <t>Contacto con polución del medio ambiente dadas las condiciones de trabajo</t>
  </si>
  <si>
    <t>Irritaciones del tracto respiratorio</t>
  </si>
  <si>
    <t>Capacitación en estilos de vida saludable</t>
  </si>
  <si>
    <t>Postura  sedente, aproximadamente durante el 75% de la jornada laboral</t>
  </si>
  <si>
    <t>Mantenimiento periódico a sillas de los vehículos</t>
  </si>
  <si>
    <t>SST (Capacitación solicitarla a la ARL COLMENA).</t>
  </si>
  <si>
    <t>Posible manipulación de cargas</t>
  </si>
  <si>
    <t>Capacitación en seguridad física</t>
  </si>
  <si>
    <t>S.ST</t>
  </si>
  <si>
    <t>Desplazamiento lugares asignados</t>
  </si>
  <si>
    <t>Mantenimiento preventivo y correctivo a vehículos</t>
  </si>
  <si>
    <t>6 Meses</t>
  </si>
  <si>
    <t xml:space="preserve">Mecánico, Manipulación de herramientas manuales relacionadas con el vehículo (cambio de llantas).  </t>
  </si>
  <si>
    <t>Heridas leves</t>
  </si>
  <si>
    <t>Heridas</t>
  </si>
  <si>
    <t>Implementación de programa de mantenimiento preventivo y correctivo. Cambio oportuno de estos elementos</t>
  </si>
  <si>
    <t>S.S.T SERVICIOS ADMINISTRATIVOS  Y JEFE INMEDIATO</t>
  </si>
  <si>
    <t xml:space="preserve">Niveles de responsabilidad, Derivado de la tarea </t>
  </si>
  <si>
    <t>Estrés, irritabilidad</t>
  </si>
  <si>
    <t>Estrés</t>
  </si>
  <si>
    <t xml:space="preserve">PSICOSOCIAL </t>
  </si>
  <si>
    <t>Desplazamiento en Bogotá, trancones</t>
  </si>
  <si>
    <t>ADMINISTARTIVO</t>
  </si>
  <si>
    <t>GESTIÓN EDUCATIVA</t>
  </si>
  <si>
    <t>Diseñar y controlar las líneas y proyectos de investigación de innovación educativa y de asesoría y de asistencia técnica orientados al seguimiento a la oferta educativa y a promover el mejoramiento de la calidad pertinente de la educación preescolar  básicas para sordos</t>
  </si>
  <si>
    <t xml:space="preserve">* Enfermedades respiratorias
*Alergias
</t>
  </si>
  <si>
    <t>Brillos y reflejos generados por plano de trabajo que es en vidrio</t>
  </si>
  <si>
    <t xml:space="preserve">• Fatiga visual
*Síndrome del ojo  seco
+Visión borrosa
*Ardor
* Cefaleas
*picazón o enrojecimiento en el ojo
*Sensación arenosa o abrasiva en los ojos
*Sensibilidad a la luz
</t>
  </si>
  <si>
    <t>S.S.T JEFE INMEDIATO</t>
  </si>
  <si>
    <t>ADMINITRATIVO</t>
  </si>
  <si>
    <t>PROMOCIÓN Y DESARROLLO</t>
  </si>
  <si>
    <t>Diseñar y controlar la ejecución de estudios, proyectos de investigación y de asesoría y asistencia técnica en temas relacionados con el  desarrollo integral de la población sorda y su accesibilidad a los derechos fundamentales en el marco de la política de inclusión social</t>
  </si>
  <si>
    <t>Virus, bacterias y microorganismos Propias del ambiente</t>
  </si>
  <si>
    <t xml:space="preserve">S.S.T, BIENESTAR Y CAPACITACION </t>
  </si>
  <si>
    <t>S.S.T 
JEFE INMEDIATO</t>
  </si>
  <si>
    <t>S.S.T
JEFE INMEDIATO</t>
  </si>
  <si>
    <t xml:space="preserve">CAFETERIA SERVICIOS GENERALES </t>
  </si>
  <si>
    <t xml:space="preserve">
Preparación de bebidas para el personal del INSOR
Zona de alimentación
Bebidas.
Prestar el servicio de limpieza de las diferentes  áreas del INSOR </t>
  </si>
  <si>
    <t xml:space="preserve">1. Capacitar a servidores/as públicos en la prevención de enfermedades de origen común, lavado de manos, estilos de vida saludable
2. Mantener ventanas abiertas con el fin de facilitar la circulación del aire.
3.implementar medidas de Bioseguridad y barreras de protección
</t>
  </si>
  <si>
    <t>QUIMICO - LIQUIDO</t>
  </si>
  <si>
    <t>Manipulación de sustancias químicas</t>
  </si>
  <si>
    <t>Intoxicaciones</t>
  </si>
  <si>
    <t>Guantes de caucho</t>
  </si>
  <si>
    <t>No colocar las sustancias en envases de bebidas, almacenar adecuadamente</t>
  </si>
  <si>
    <t>Implementación programa de inspecciones planeadas.</t>
  </si>
  <si>
    <t>Continuar uso de guantes</t>
  </si>
  <si>
    <t>Postura  bípeda, aproximadamente durante el 75% de la jornada laboral</t>
  </si>
  <si>
    <t>Implementación del programa de Vigilancia Epidemiológica para riesgo biomecánico que garantice abarcar a todo el personal, y la realización de pausas activas de descanso por parte de los mismos
Capacitación el higiene postural</t>
  </si>
  <si>
    <t>Movimientos repetitivos relacionados con manejo de trapero</t>
  </si>
  <si>
    <t xml:space="preserve">S.S.T Y JEFE INMEDIATO </t>
  </si>
  <si>
    <t>Desplazamiento fuera de las instalaciones</t>
  </si>
  <si>
    <t>Heridas graves</t>
  </si>
  <si>
    <t>Capacitación en riesgo público</t>
  </si>
  <si>
    <t>Carro trasportador de alimentos se encuentra en malas condiciones</t>
  </si>
  <si>
    <t>Cortes, Atrapamiento, Golpes, posibles amputaciones de dedos, quemaduras</t>
  </si>
  <si>
    <t>Muerte
Afectaciones Salud</t>
  </si>
  <si>
    <t>1. Capacitación manejo de herramientas manuales y mecánicas
2. Capacitación prevención de 
3. Mitigación de riesgos.
 4.Reporte de acto y condiciones inseguras.
5. Mantenimiento oportuno a maquinaria.</t>
  </si>
  <si>
    <t>SST (Solicitar apoyo ARL colmena).
Jefe inmediato</t>
  </si>
  <si>
    <t xml:space="preserve">Manipulación de Herramientas manuales (cuchillos, utensilios calientes) y maquinas auxiliares </t>
  </si>
  <si>
    <t>Heridas
 Cortantes
Quemaduras
Golpes y Choques</t>
  </si>
  <si>
    <t xml:space="preserve">1. Capacitación manejo de herramientas manuales y maquinas auxiliares
2. Capacitación prevención de Mitigación de riesgos.
 3. Reporte de acto y condiciones inseguras.
4. Revisión periódica a utensilios
</t>
  </si>
  <si>
    <t>SST (Solicitar apoyo ARL colmena).
Jefe inmediato</t>
  </si>
  <si>
    <t xml:space="preserve">FISICO TEMPERATURAS EXTREMAS </t>
  </si>
  <si>
    <t>FÍSICO
Contacto con superficies y objetos calientes</t>
  </si>
  <si>
    <t xml:space="preserve">*Quemaduras
* Flictenas 
</t>
  </si>
  <si>
    <t xml:space="preserve">quemaduras de 1, 2, y 3 grado </t>
  </si>
  <si>
    <t xml:space="preserve">COMUNICACIONES </t>
  </si>
  <si>
    <t xml:space="preserve">Consolidar, acrecentar y mantener la imagen institucional visibilizando los temas estratégicos y coyunturales del INSOR en beneficio de la población sorda colombiana. </t>
  </si>
  <si>
    <t>S.S.T, BIENESTAR Y CAPACITACION</t>
  </si>
  <si>
    <t>DIRECCIÓN GENERAL</t>
  </si>
  <si>
    <t>Dirigir, organizar y controlar el funcionamiento general del Instituto y de las políticas, planes programas y proyectos de la entidad en cumplimiento de las funciones, la misión y los objetivos institucionales establecidos por la Constitución Política, la Ley y el Gobierno Nacional.</t>
  </si>
  <si>
    <t>S.S.T
SERVICIOS ADMINISTRATIVOS JEFE INMEDIATO</t>
  </si>
  <si>
    <t>Brillos y reflejos generados por plano de trabajo.</t>
  </si>
  <si>
    <t>S.S.T.JEFE INMEDIATO</t>
  </si>
  <si>
    <t>SECRETARIA GENERAL, CONTOL INTERNO, JURIDICA Y CONTRATACIÓN</t>
  </si>
  <si>
    <t>Apoyar las actividades de asistencia administrativa propias del área de desempeño, para facilitar el desarrollo de las funciones y responsabilidades a cargo del jefe inmediato, de conformidad con la normatividad vigente y las políticas establecidas por el INSTITUTO NACIONAL PARA SORDOS INSOR
Asesora el diseño e implementar políticas relacionadas con la planeación, dirección y organización del sistema de control interno del Instituto, efectuando la evaluación de la gestión y acciones para el desarrollo de una cultura de autocontrol, autorregulación y autogestión en cumplimiento de las normas que rigen sobre la materia
-Asesorar y representar al Instituto Nacional para Sordos INSOR en asuntos jurídicos y en todas las actuaciones que comprometan la postura legal de la Entidad, en cumplimento del marco normativo legal e institucional en la materia.</t>
  </si>
  <si>
    <t>Virus, Bacterias y microorganismos  Propias del ambiente</t>
  </si>
  <si>
    <t>CUARTO UPS</t>
  </si>
  <si>
    <t xml:space="preserve">Control de sistemas </t>
  </si>
  <si>
    <t>Mantenimiento y chequeo de equipos.</t>
  </si>
  <si>
    <t xml:space="preserve">SST (Solicitar apoyo ARL.
Servicios Administrativos </t>
  </si>
  <si>
    <t>CUARTO ACCESO A TANQUES</t>
  </si>
  <si>
    <t xml:space="preserve">Inspección del área de planta tanque y verificación tanques y </t>
  </si>
  <si>
    <t>ascenso a área de tanques</t>
  </si>
  <si>
    <t>Caídas de altura</t>
  </si>
  <si>
    <t>Baranda</t>
  </si>
  <si>
    <t>Implementar un sistema de ascenso seguro (uso de equipos de protección contra caídas) CERTIFICADO</t>
  </si>
  <si>
    <t>Implementación programa de inspecciones planeadas// implementar el programa de protección contra caídas Resolución 1409 /2012</t>
  </si>
  <si>
    <t>EQUIPO CONTRACAIDAS</t>
  </si>
  <si>
    <t>SERVICIOS GENERALES</t>
  </si>
  <si>
    <t xml:space="preserve">SHUT DE BASURAS </t>
  </si>
  <si>
    <t>RECOLECCIÓN Y ALMACENAMIENTO DE RESIDUOS</t>
  </si>
  <si>
    <t>Virus  y Bacterias Propias de los residuos</t>
  </si>
  <si>
    <t xml:space="preserve">* Enfermedades respiratorias
*Enfermedades dermatológicas
* heridas
</t>
  </si>
  <si>
    <t xml:space="preserve">
Afectaciones Salud </t>
  </si>
  <si>
    <t>MECÁNICO
 Manipulación manual de bolsas con residuos</t>
  </si>
  <si>
    <t>*Cortaduras
*Contusiones</t>
  </si>
  <si>
    <t xml:space="preserve">
Afectaciones Salud</t>
  </si>
  <si>
    <t xml:space="preserve">1. Capacitación en levantamiento de cargas 
2. Capacitación prevención de Mitigación de riesgos.
 3. Reporte de acto y condiciones inseguras.
4. Revisión periódica a utensilios
</t>
  </si>
  <si>
    <t>7 Meses</t>
  </si>
  <si>
    <t xml:space="preserve"> Caídas en desplazamientos  por piso mojado, escaleras o desorden o caída de objetos</t>
  </si>
  <si>
    <t>QUIMICO</t>
  </si>
  <si>
    <t>QUÍMICO Manipulación de residuos peligrosos</t>
  </si>
  <si>
    <t>*Irritación
*Intoxicación
*Quemaduras
*Dificultades respiratorias</t>
  </si>
  <si>
    <t>Almacenamiento adecuado de residuos peligrosos y señalizados.</t>
  </si>
  <si>
    <t>1, capacitación de manipulación y almacenamiento  de residuos peligrosos 
2, Implementación programa de inspecciones planeadas.</t>
  </si>
  <si>
    <t>Continuar uso de  elementos de protección personal  adecuados para la tarea.</t>
  </si>
  <si>
    <t xml:space="preserve">SERVICIOS GENERALES </t>
  </si>
  <si>
    <t>Uso y servicio de limpieza de baño, cocineta, pisos y demás áreas del instituto.</t>
  </si>
  <si>
    <t>QUÍMICO Manipulación de productos químicos de aseo</t>
  </si>
  <si>
    <t>*Irritación
*Quemaduras
*Dificultades respiratorias</t>
  </si>
  <si>
    <t xml:space="preserve">Guantes de caucho, tapabocas </t>
  </si>
  <si>
    <t xml:space="preserve">Fichas de seguridad de sustancias químicas utilizadas  </t>
  </si>
  <si>
    <t xml:space="preserve">1, capacitación de EPPs
2. capacitación de manejo de sustancias químicas y almacenamiento de las mismas </t>
  </si>
  <si>
    <t>Movimientos repetitivos en las labores de barrido, limpieza de pisos y demás áreas</t>
  </si>
  <si>
    <t>*Problemas musculo esqueléticos
*Lumbalgias
*Problemas del túnel  carpiano</t>
  </si>
  <si>
    <t>Mantener suficientes elementos de aseo adecuados para el desarrollo de la tareas.</t>
  </si>
  <si>
    <t>1. capacitación sobre pausas activas 
2. levantamiento de cargas.</t>
  </si>
  <si>
    <t>VIGILANCIA</t>
  </si>
  <si>
    <t xml:space="preserve">* Enfermedades respiratorias.
</t>
  </si>
  <si>
    <t>Empresa privada de vigilancia</t>
  </si>
  <si>
    <t>Postura  de pie</t>
  </si>
  <si>
    <t>CONDICIONES DE SEGURIDAD 
RIESGO PÚBLICO</t>
  </si>
  <si>
    <t xml:space="preserve"> Expuestos a riesgo publico (Agresión, Atracos, Violencia Social, atentados, asonadas, sabotaje, terrorismo, etc.)</t>
  </si>
  <si>
    <t>Politraumatismos heridas y muerte</t>
  </si>
  <si>
    <t>Lesiones incapacitantes
Muerte</t>
  </si>
  <si>
    <t>Verificación de las capacitaciones sobre seguridad física con Riesgo Público.</t>
  </si>
  <si>
    <t xml:space="preserve">EMPRESA PRIVADA DE VIGILANCIA </t>
  </si>
  <si>
    <t xml:space="preserve">TODA LAS AREAS </t>
  </si>
  <si>
    <t xml:space="preserve">TODAS LAS AREAS </t>
  </si>
  <si>
    <t xml:space="preserve">TODO EL PERSONAL </t>
  </si>
  <si>
    <t>NATURALES</t>
  </si>
  <si>
    <t>Precipitaciones (lluvias)</t>
  </si>
  <si>
    <t>Perdidas materiales, traumas, aplastamiento.</t>
  </si>
  <si>
    <t>Botiquín de Primeros Auxilios y Camilla</t>
  </si>
  <si>
    <t xml:space="preserve"> Conocer los planes de emergencias propios del tipo de riesgo analizado., mantenerlo actualizado y publicado 
 Capacitación Prevención y maneras de actuar frente a emergencias (Incluir todo el personal). 
 Realizar simulacros en el riesgo analizado (Incluir todo el personal).                                                                                                 </t>
  </si>
  <si>
    <t>EQUIPO DE EMERGENCIAS</t>
  </si>
  <si>
    <t>SST (Apoyo ARL COLMENA)
JEFE INMEDIATO Y BRIGADISTAS</t>
  </si>
  <si>
    <t>Sismo - Terremoto</t>
  </si>
  <si>
    <t>Perdidas materiales, traumas, aplastamiento y muertes.</t>
  </si>
  <si>
    <t>CÓDIGO: FOMM03</t>
  </si>
  <si>
    <t>VERSIÓN: 3</t>
  </si>
  <si>
    <t>FORMATO MAPA DE RIESGOS CORRUPCIÓN</t>
  </si>
  <si>
    <t>FECHA: 17/01/2018</t>
  </si>
  <si>
    <t>FECHA DE ACTUALIZACIÓN</t>
  </si>
  <si>
    <t>VERSIÓN</t>
  </si>
  <si>
    <t xml:space="preserve">Mapa de riesgos de corrupción </t>
  </si>
  <si>
    <t>Proceso/
Objetivo</t>
  </si>
  <si>
    <t>Causa</t>
  </si>
  <si>
    <t>Riesgo</t>
  </si>
  <si>
    <t>Consecuencia</t>
  </si>
  <si>
    <t>Análisis del riesgo</t>
  </si>
  <si>
    <t>Valoración del riesgo</t>
  </si>
  <si>
    <t>PLAN DE MANEJO RIESGOS</t>
  </si>
  <si>
    <t>Riesgo Inherente</t>
  </si>
  <si>
    <t>Controles</t>
  </si>
  <si>
    <t>Riesgo residual</t>
  </si>
  <si>
    <t>Acciones asociadas al control</t>
  </si>
  <si>
    <t>Fecha</t>
  </si>
  <si>
    <t>Acciones</t>
  </si>
  <si>
    <t>Responsable</t>
  </si>
  <si>
    <t>Indicador</t>
  </si>
  <si>
    <t>Calificacion P</t>
  </si>
  <si>
    <t>Calificacion I</t>
  </si>
  <si>
    <t>Calificacion riesgo</t>
  </si>
  <si>
    <t>Zona del riesgo</t>
  </si>
  <si>
    <t>Periodo de ejecución</t>
  </si>
  <si>
    <t>Registro</t>
  </si>
  <si>
    <r>
      <rPr>
        <b/>
        <sz val="11"/>
        <color theme="1"/>
        <rFont val="Verdana"/>
        <family val="2"/>
      </rPr>
      <t>Direccionamiento Estratégico</t>
    </r>
    <r>
      <rPr>
        <sz val="11"/>
        <color theme="1"/>
        <rFont val="Verdana"/>
        <family val="2"/>
      </rPr>
      <t xml:space="preserve">
</t>
    </r>
    <r>
      <rPr>
        <sz val="10"/>
        <color theme="1"/>
        <rFont val="Verdana"/>
        <family val="2"/>
      </rPr>
      <t>Direccionar a la entidad hacia el cumplimiento de su misión y su visión  mediante la formulación y monitoreo de planes, programas, políticas, objetivos y estratégias.</t>
    </r>
  </si>
  <si>
    <t>Posible</t>
  </si>
  <si>
    <t>Alto</t>
  </si>
  <si>
    <t>Continuo</t>
  </si>
  <si>
    <t>Verificación Presupuestal a través del SIIF, se analiza los movimientos en el área de Planeación y se envia un informe de Ejecución Presupuestal los 10 Primeros días mes vencido, para validación por parte de los responsables de proyectos.
Seguimiento a Ejecución Plan de Acción por parte del area de Planeación</t>
  </si>
  <si>
    <t>Seguimiento Presupuestal por Mes</t>
  </si>
  <si>
    <t>Nivel de cumplimiento presupuestal</t>
  </si>
  <si>
    <r>
      <t xml:space="preserve">Gestión Educativa
</t>
    </r>
    <r>
      <rPr>
        <sz val="11"/>
        <color theme="1"/>
        <rFont val="Verdana"/>
        <family val="2"/>
      </rPr>
      <t>ormular los referentes de carácter político, pedagógico, curricular y administrativo, requeridos para contribuir al goce efectivo del derecho a la educación de la población sorda colombiana  coherencia con su diversidad sociolingüística, cultural y territorial y generar las acciones estratégicas para su apropiación, implementación, monitoreo y seguimiento por parte de las entidades y actores responsables.</t>
    </r>
  </si>
  <si>
    <t>Restricción del acceso a la información por parte de los profesionales. Y acuerdos de confidencialidad</t>
  </si>
  <si>
    <t>Bajo</t>
  </si>
  <si>
    <r>
      <t xml:space="preserve">Gestión de la Contratación
</t>
    </r>
    <r>
      <rPr>
        <sz val="10"/>
        <color indexed="8"/>
        <rFont val="Verdana"/>
        <family val="2"/>
      </rPr>
      <t>Desarrollar los procesos de contratación para la adquisición de bienes y servicios que requieran los diferentes procesos de la Entidad.</t>
    </r>
  </si>
  <si>
    <t>probable</t>
  </si>
  <si>
    <t>posible</t>
  </si>
  <si>
    <t>moderado</t>
  </si>
  <si>
    <t>continuo</t>
  </si>
  <si>
    <t xml:space="preserve">1. Normas claras y aplicadas
2. Control de términos
3. Registro controlado
4. Procedimientos formales aplicados
5. Seguimientos de control interno
</t>
  </si>
  <si>
    <t>Informe cumlimiento de actividades</t>
  </si>
  <si>
    <r>
      <t xml:space="preserve">Gestión del Talento Humano
</t>
    </r>
    <r>
      <rPr>
        <sz val="11"/>
        <color theme="1"/>
        <rFont val="Verdana"/>
        <family val="2"/>
      </rPr>
      <t>Planear, organizar, ejecutar y controlar las acciones relacionadas con la administración y el desarrollo integral del Talento Humano con el fin de contar con personal idoneo y competente en cada uno de los procesos ymejorar continuamente el desempñeo de la Entidad.</t>
    </r>
  </si>
  <si>
    <t xml:space="preserve">Elaboración: </t>
  </si>
  <si>
    <t xml:space="preserve">Revisión: </t>
  </si>
  <si>
    <t xml:space="preserve">Aprobación: </t>
  </si>
  <si>
    <t xml:space="preserve">Dueños de proceso
</t>
  </si>
  <si>
    <t>Oficina Asesora de Planeación y Sistemas</t>
  </si>
  <si>
    <t>VERSIÓN: 02</t>
  </si>
  <si>
    <t>CONTEXTO ESTRATÉGICO</t>
  </si>
  <si>
    <t>IDENTIFICACIÓN DE RIESGOS</t>
  </si>
  <si>
    <t>CALIFICACIÓN DEL RIESGO INHERENTE</t>
  </si>
  <si>
    <t>MEDIDAS DE RESPUESTA</t>
  </si>
  <si>
    <t>MEDIDAS DE MITIGACIÓN DEL RIESGO</t>
  </si>
  <si>
    <t>CALIFICACIÓN DEL RIESGO RESIDUAL</t>
  </si>
  <si>
    <t>OPCIONES DE MANJEJO</t>
  </si>
  <si>
    <t>CAUSAS (Factores Internos y Externos)</t>
  </si>
  <si>
    <t>RIESGO</t>
  </si>
  <si>
    <t>TIPO DE RIESGO</t>
  </si>
  <si>
    <t>CONSECUENCIAS</t>
  </si>
  <si>
    <t>PROBABILIDAD</t>
  </si>
  <si>
    <t>IMPACTO</t>
  </si>
  <si>
    <t>EVALUACIÓN</t>
  </si>
  <si>
    <t>¿EXISTE CONTROL?</t>
  </si>
  <si>
    <t>TIPO DE CONTROL EXISTENTE</t>
  </si>
  <si>
    <t>DESCRIBA EL TIPO DE CONTROL EXISTENTE</t>
  </si>
  <si>
    <t>¿ ESTÁN DOCUMENTADOS?</t>
  </si>
  <si>
    <t>¿ SE APLICA?</t>
  </si>
  <si>
    <t>¿ES EFECTIVO?</t>
  </si>
  <si>
    <t>ACCIONES A DESARROLLAR</t>
  </si>
  <si>
    <t>RESPONSABLE PLAN DE MEJORA</t>
  </si>
  <si>
    <t>FECHA DE EJECUCIÓN</t>
  </si>
  <si>
    <t>EVIDENCIA</t>
  </si>
  <si>
    <t>INDICADOR</t>
  </si>
  <si>
    <t>ACCIÓN DE CONTINGENCIA ANTE POSIBLE MATERIALIZACIÓN</t>
  </si>
  <si>
    <t>Gestión Tic
(Seguridad de la información)</t>
  </si>
  <si>
    <t>Perdida de la integridad, confidencialidad y disponibilidad de los elementos que componen el modelo de seguridad y privacidad de la información.
Perdida de la identificación, autenticación y autorización de la información proveniente de la entidad.</t>
  </si>
  <si>
    <t xml:space="preserve"> Zona de riesgo Extrema: Reducir el riesgo, Evitar, Compartir o Transferir)</t>
  </si>
  <si>
    <t>Preventivo</t>
  </si>
  <si>
    <t xml:space="preserve"> Zona de riesgo Extrema: Reducir el riesgo, Evitar, Compartir o Transferir</t>
  </si>
  <si>
    <t>Seguridad de la Información</t>
  </si>
  <si>
    <t>Moderada</t>
  </si>
  <si>
    <t>RIESGOS INSOR 2018
VERSIÓN: 2</t>
  </si>
  <si>
    <t>Rara vez</t>
  </si>
  <si>
    <t xml:space="preserve">Se verifica Manual de Funciones </t>
  </si>
  <si>
    <t>Manual de funciones y estudio tecnico de empleo</t>
  </si>
  <si>
    <r>
      <t xml:space="preserve">Gestión Financiera
</t>
    </r>
    <r>
      <rPr>
        <sz val="11"/>
        <color theme="1"/>
        <rFont val="Verdana"/>
        <family val="2"/>
      </rPr>
      <t>Administrar eficientemente los recursos financieros del Instituto Nacional Para Sordos -  INSOR , mediante la programación, registro y pago de las obligaciones adquiridas en tiempo real en el SIIF Nación, con el propósito de proveer información util para la toma de decisiones.</t>
    </r>
  </si>
  <si>
    <t xml:space="preserve">*Procedimiento de nómina
</t>
  </si>
  <si>
    <t>Seguimiento a procedimiento nómina</t>
  </si>
  <si>
    <t>Registro de la obligación antes de tramitar el pago</t>
  </si>
  <si>
    <r>
      <t xml:space="preserve">Control y Evaluación
</t>
    </r>
    <r>
      <rPr>
        <sz val="11"/>
        <color theme="1"/>
        <rFont val="Verdana"/>
        <family val="2"/>
      </rPr>
      <t xml:space="preserve"> Contribuir al mejoramiento continuo del Sistema Integrado de Gestión del INSOR, a través del fomento de la cultura de control, valoración del riesgo, asesoría, acompañamiento, seguimiento y desarrollo de auditorías internas.</t>
    </r>
  </si>
  <si>
    <t>Cronograma Auditorias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</si>
</sst>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_(* #,##0.00_);_(* \(#,##0.00\);_(* &quot;-&quot;??_);_(@_)"/>
    <numFmt numFmtId="166" formatCode="_(* #,##0_);_(* \(#,##0\);_(* &quot;-&quot;??_);_(@_)"/>
  </numFmts>
  <fonts count="61" x14ac:knownFonts="1">
    <font>
      <sz val="11"/>
      <color theme="1"/>
      <name val="Calibri"/>
      <family val="2"/>
      <scheme val="minor"/>
    </font>
    <font>
      <b/>
      <sz val="9"/>
      <name val="Arial Narrow"/>
      <family val="2"/>
    </font>
    <font>
      <sz val="12"/>
      <name val="Verdana"/>
      <family val="2"/>
    </font>
    <font>
      <sz val="11"/>
      <color theme="1"/>
      <name val="Arial Narrow"/>
      <family val="2"/>
    </font>
    <font>
      <sz val="14"/>
      <name val="Verdana"/>
      <family val="2"/>
    </font>
    <font>
      <b/>
      <sz val="11"/>
      <name val="Verdana"/>
      <family val="2"/>
    </font>
    <font>
      <b/>
      <sz val="14"/>
      <name val="Verdana"/>
      <family val="2"/>
    </font>
    <font>
      <sz val="16"/>
      <name val="Verdana"/>
      <family val="2"/>
    </font>
    <font>
      <sz val="18"/>
      <name val="Verdana"/>
      <family val="2"/>
    </font>
    <font>
      <sz val="11"/>
      <color theme="1"/>
      <name val="Verdana"/>
      <family val="2"/>
    </font>
    <font>
      <b/>
      <sz val="10"/>
      <color theme="0"/>
      <name val="Verdana"/>
      <family val="2"/>
    </font>
    <font>
      <sz val="11"/>
      <color theme="0"/>
      <name val="Verdana"/>
      <family val="2"/>
    </font>
    <font>
      <b/>
      <sz val="9"/>
      <color theme="0"/>
      <name val="Verdana"/>
      <family val="2"/>
    </font>
    <font>
      <sz val="11"/>
      <color indexed="8"/>
      <name val="Calibri"/>
      <family val="2"/>
    </font>
    <font>
      <sz val="10"/>
      <name val="Arial"/>
      <family val="2"/>
    </font>
    <font>
      <sz val="11"/>
      <name val="Verdana"/>
      <family val="2"/>
    </font>
    <font>
      <sz val="11"/>
      <color theme="1"/>
      <name val="Calibri"/>
      <family val="2"/>
      <scheme val="minor"/>
    </font>
    <font>
      <b/>
      <sz val="11"/>
      <color theme="0"/>
      <name val="Calibri"/>
      <family val="2"/>
      <scheme val="minor"/>
    </font>
    <font>
      <sz val="11"/>
      <color theme="0"/>
      <name val="Calibri"/>
      <family val="2"/>
      <scheme val="minor"/>
    </font>
    <font>
      <b/>
      <sz val="14"/>
      <color theme="8" tint="-0.499984740745262"/>
      <name val="Verdana"/>
      <family val="2"/>
    </font>
    <font>
      <sz val="9"/>
      <color theme="8" tint="-0.499984740745262"/>
      <name val="Verdana"/>
      <family val="2"/>
    </font>
    <font>
      <u/>
      <sz val="11"/>
      <color theme="10"/>
      <name val="Calibri"/>
      <family val="2"/>
      <scheme val="minor"/>
    </font>
    <font>
      <u/>
      <sz val="11"/>
      <color theme="10"/>
      <name val="Verdana"/>
      <family val="2"/>
    </font>
    <font>
      <sz val="12"/>
      <color indexed="8"/>
      <name val="Arial"/>
      <family val="2"/>
    </font>
    <font>
      <sz val="10"/>
      <color theme="1"/>
      <name val="Arial"/>
      <family val="2"/>
    </font>
    <font>
      <sz val="10"/>
      <color theme="0"/>
      <name val="Arial"/>
      <family val="2"/>
    </font>
    <font>
      <sz val="12"/>
      <color theme="0"/>
      <name val="Arial"/>
      <family val="2"/>
    </font>
    <font>
      <b/>
      <sz val="10"/>
      <color theme="1"/>
      <name val="Verdana"/>
      <family val="2"/>
    </font>
    <font>
      <sz val="14"/>
      <color theme="0"/>
      <name val="Calibri"/>
      <family val="2"/>
      <scheme val="minor"/>
    </font>
    <font>
      <sz val="11"/>
      <color indexed="8"/>
      <name val="Verdana"/>
      <family val="2"/>
    </font>
    <font>
      <sz val="11"/>
      <name val="Arial"/>
      <family val="2"/>
    </font>
    <font>
      <sz val="11"/>
      <color theme="0"/>
      <name val="Arial"/>
      <family val="2"/>
    </font>
    <font>
      <b/>
      <sz val="11"/>
      <color theme="1"/>
      <name val="Verdana"/>
      <family val="2"/>
    </font>
    <font>
      <b/>
      <sz val="11"/>
      <color indexed="8"/>
      <name val="Verdana"/>
      <family val="2"/>
    </font>
    <font>
      <b/>
      <sz val="14"/>
      <name val="Arial"/>
      <family val="2"/>
    </font>
    <font>
      <sz val="12"/>
      <name val="Arial"/>
      <family val="2"/>
    </font>
    <font>
      <b/>
      <sz val="10"/>
      <name val="Arial"/>
      <family val="2"/>
    </font>
    <font>
      <sz val="10"/>
      <color indexed="81"/>
      <name val="Tahoma"/>
      <family val="2"/>
    </font>
    <font>
      <sz val="10"/>
      <name val="Verdana"/>
      <family val="2"/>
    </font>
    <font>
      <b/>
      <sz val="18"/>
      <name val="Verdana"/>
      <family val="2"/>
    </font>
    <font>
      <b/>
      <sz val="16"/>
      <name val="Verdana"/>
      <family val="2"/>
    </font>
    <font>
      <b/>
      <sz val="22"/>
      <name val="Verdana"/>
      <family val="2"/>
    </font>
    <font>
      <b/>
      <sz val="16"/>
      <color theme="0"/>
      <name val="Verdana"/>
      <family val="2"/>
    </font>
    <font>
      <sz val="16"/>
      <color theme="1"/>
      <name val="Verdana"/>
      <family val="2"/>
    </font>
    <font>
      <b/>
      <sz val="14"/>
      <color theme="0"/>
      <name val="Verdana"/>
      <family val="2"/>
    </font>
    <font>
      <b/>
      <sz val="18"/>
      <color theme="0"/>
      <name val="Verdana"/>
      <family val="2"/>
    </font>
    <font>
      <b/>
      <sz val="11"/>
      <color theme="0"/>
      <name val="Verdana"/>
      <family val="2"/>
    </font>
    <font>
      <sz val="10"/>
      <color theme="1"/>
      <name val="Verdana"/>
      <family val="2"/>
    </font>
    <font>
      <sz val="10"/>
      <color indexed="8"/>
      <name val="Verdana"/>
      <family val="2"/>
    </font>
    <font>
      <b/>
      <sz val="12"/>
      <color theme="0"/>
      <name val="Verdana"/>
      <family val="2"/>
    </font>
    <font>
      <sz val="12"/>
      <color indexed="8"/>
      <name val="Verdana"/>
      <family val="2"/>
    </font>
    <font>
      <b/>
      <sz val="9"/>
      <color indexed="81"/>
      <name val="Tahoma"/>
      <family val="2"/>
    </font>
    <font>
      <sz val="9"/>
      <color indexed="81"/>
      <name val="Tahoma"/>
      <family val="2"/>
    </font>
    <font>
      <sz val="14"/>
      <color theme="1"/>
      <name val="Verdana"/>
      <family val="2"/>
    </font>
    <font>
      <b/>
      <sz val="11"/>
      <color theme="8" tint="-0.499984740745262"/>
      <name val="Verdana"/>
      <family val="2"/>
    </font>
    <font>
      <sz val="11"/>
      <name val="Arial Narrow"/>
      <family val="2"/>
    </font>
    <font>
      <sz val="11"/>
      <name val="Calibri"/>
      <family val="2"/>
      <scheme val="minor"/>
    </font>
    <font>
      <b/>
      <sz val="8"/>
      <color indexed="81"/>
      <name val="Calibri"/>
      <family val="2"/>
      <scheme val="minor"/>
    </font>
    <font>
      <sz val="8"/>
      <color indexed="81"/>
      <name val="Calibri"/>
      <family val="2"/>
      <scheme val="minor"/>
    </font>
    <font>
      <sz val="10"/>
      <color theme="0"/>
      <name val="Verdana"/>
      <family val="2"/>
    </font>
    <font>
      <sz val="11"/>
      <color rgb="FFFFFF00"/>
      <name val="Verdana"/>
      <family val="2"/>
    </font>
  </fonts>
  <fills count="30">
    <fill>
      <patternFill patternType="none"/>
    </fill>
    <fill>
      <patternFill patternType="gray125"/>
    </fill>
    <fill>
      <patternFill patternType="solid">
        <fgColor theme="9" tint="-0.249977111117893"/>
        <bgColor indexed="64"/>
      </patternFill>
    </fill>
    <fill>
      <patternFill patternType="solid">
        <fgColor theme="0"/>
        <bgColor indexed="64"/>
      </patternFill>
    </fill>
    <fill>
      <patternFill patternType="solid">
        <fgColor rgb="FF159F9F"/>
        <bgColor indexed="64"/>
      </patternFill>
    </fill>
    <fill>
      <patternFill patternType="solid">
        <fgColor rgb="FF009999"/>
        <bgColor indexed="64"/>
      </patternFill>
    </fill>
    <fill>
      <patternFill patternType="solid">
        <fgColor theme="7" tint="-0.249977111117893"/>
        <bgColor indexed="64"/>
      </patternFill>
    </fill>
    <fill>
      <patternFill patternType="solid">
        <fgColor rgb="FF0070C0"/>
        <bgColor indexed="64"/>
      </patternFill>
    </fill>
    <fill>
      <patternFill patternType="solid">
        <fgColor theme="4"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rgb="FF7030A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CCFFFF"/>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FFE28F"/>
        <bgColor indexed="64"/>
      </patternFill>
    </fill>
    <fill>
      <patternFill patternType="solid">
        <fgColor theme="0" tint="-0.14999847407452621"/>
        <bgColor indexed="64"/>
      </patternFill>
    </fill>
    <fill>
      <patternFill patternType="solid">
        <fgColor rgb="FF9178EC"/>
        <bgColor indexed="64"/>
      </patternFill>
    </fill>
    <fill>
      <patternFill patternType="solid">
        <fgColor rgb="FF660033"/>
        <bgColor indexed="64"/>
      </patternFill>
    </fill>
    <fill>
      <patternFill patternType="solid">
        <fgColor theme="8" tint="-0.249977111117893"/>
        <bgColor indexed="31"/>
      </patternFill>
    </fill>
    <fill>
      <patternFill patternType="solid">
        <fgColor rgb="FF93DBFF"/>
        <bgColor indexed="64"/>
      </patternFill>
    </fill>
    <fill>
      <patternFill patternType="solid">
        <fgColor rgb="FF666699"/>
        <bgColor indexed="64"/>
      </patternFill>
    </fill>
  </fills>
  <borders count="86">
    <border>
      <left/>
      <right/>
      <top/>
      <bottom/>
      <diagonal/>
    </border>
    <border>
      <left style="hair">
        <color theme="8" tint="-0.249977111117893"/>
      </left>
      <right style="hair">
        <color theme="8" tint="-0.249977111117893"/>
      </right>
      <top style="hair">
        <color theme="8" tint="-0.249977111117893"/>
      </top>
      <bottom style="hair">
        <color theme="8" tint="-0.249977111117893"/>
      </bottom>
      <diagonal/>
    </border>
    <border>
      <left style="hair">
        <color theme="8" tint="-0.249977111117893"/>
      </left>
      <right style="hair">
        <color theme="8" tint="-0.249977111117893"/>
      </right>
      <top style="hair">
        <color theme="8" tint="-0.249977111117893"/>
      </top>
      <bottom/>
      <diagonal/>
    </border>
    <border>
      <left style="hair">
        <color theme="8" tint="-0.249977111117893"/>
      </left>
      <right style="hair">
        <color theme="8" tint="-0.249977111117893"/>
      </right>
      <top/>
      <bottom style="hair">
        <color theme="8" tint="-0.24997711111789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style="hair">
        <color theme="8" tint="-0.249977111117893"/>
      </left>
      <right style="hair">
        <color theme="8" tint="-0.249977111117893"/>
      </right>
      <top/>
      <bottom/>
      <diagonal/>
    </border>
    <border>
      <left style="hair">
        <color theme="8" tint="-0.249977111117893"/>
      </left>
      <right/>
      <top style="hair">
        <color theme="8" tint="-0.249977111117893"/>
      </top>
      <bottom/>
      <diagonal/>
    </border>
    <border>
      <left/>
      <right style="hair">
        <color theme="8" tint="-0.249977111117893"/>
      </right>
      <top style="hair">
        <color theme="8" tint="-0.249977111117893"/>
      </top>
      <bottom/>
      <diagonal/>
    </border>
    <border>
      <left style="hair">
        <color theme="8" tint="-0.249977111117893"/>
      </left>
      <right/>
      <top/>
      <bottom style="thin">
        <color auto="1"/>
      </bottom>
      <diagonal/>
    </border>
    <border>
      <left/>
      <right style="hair">
        <color theme="8" tint="-0.249977111117893"/>
      </right>
      <top/>
      <bottom style="thin">
        <color auto="1"/>
      </bottom>
      <diagonal/>
    </border>
    <border>
      <left style="hair">
        <color theme="8" tint="-0.249977111117893"/>
      </left>
      <right style="hair">
        <color theme="8" tint="-0.249977111117893"/>
      </right>
      <top style="thin">
        <color auto="1"/>
      </top>
      <bottom/>
      <diagonal/>
    </border>
    <border>
      <left style="hair">
        <color theme="8" tint="-0.249977111117893"/>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theme="8" tint="-0.249977111117893"/>
      </right>
      <top style="thin">
        <color indexed="64"/>
      </top>
      <bottom/>
      <diagonal/>
    </border>
    <border>
      <left style="hair">
        <color theme="8" tint="-0.249977111117893"/>
      </left>
      <right/>
      <top style="thin">
        <color indexed="64"/>
      </top>
      <bottom/>
      <diagonal/>
    </border>
    <border>
      <left style="thin">
        <color indexed="64"/>
      </left>
      <right style="hair">
        <color theme="8" tint="-0.249977111117893"/>
      </right>
      <top/>
      <bottom/>
      <diagonal/>
    </border>
    <border>
      <left style="thin">
        <color indexed="64"/>
      </left>
      <right/>
      <top style="thin">
        <color indexed="64"/>
      </top>
      <bottom/>
      <diagonal/>
    </border>
    <border>
      <left/>
      <right/>
      <top style="thin">
        <color indexed="64"/>
      </top>
      <bottom/>
      <diagonal/>
    </border>
    <border>
      <left style="hair">
        <color theme="8" tint="-0.249977111117893"/>
      </left>
      <right/>
      <top/>
      <bottom style="hair">
        <color theme="8" tint="-0.249977111117893"/>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hair">
        <color theme="8" tint="-0.249977111117893"/>
      </right>
      <top style="thin">
        <color auto="1"/>
      </top>
      <bottom/>
      <diagonal/>
    </border>
    <border>
      <left/>
      <right style="medium">
        <color indexed="64"/>
      </right>
      <top style="thin">
        <color indexed="64"/>
      </top>
      <bottom/>
      <diagonal/>
    </border>
    <border>
      <left style="medium">
        <color indexed="64"/>
      </left>
      <right style="hair">
        <color theme="8" tint="-0.249977111117893"/>
      </right>
      <top/>
      <bottom/>
      <diagonal/>
    </border>
    <border>
      <left style="medium">
        <color indexed="64"/>
      </left>
      <right style="hair">
        <color theme="8" tint="-0.249977111117893"/>
      </right>
      <top/>
      <bottom style="hair">
        <color theme="8" tint="-0.249977111117893"/>
      </bottom>
      <diagonal/>
    </border>
    <border>
      <left style="medium">
        <color indexed="64"/>
      </left>
      <right style="hair">
        <color theme="8" tint="-0.249977111117893"/>
      </right>
      <top style="hair">
        <color theme="8" tint="-0.249977111117893"/>
      </top>
      <bottom/>
      <diagonal/>
    </border>
    <border>
      <left/>
      <right style="medium">
        <color indexed="64"/>
      </right>
      <top style="hair">
        <color theme="8" tint="-0.249977111117893"/>
      </top>
      <bottom/>
      <diagonal/>
    </border>
    <border>
      <left/>
      <right style="medium">
        <color indexed="64"/>
      </right>
      <top/>
      <bottom style="hair">
        <color theme="8" tint="-0.249977111117893"/>
      </bottom>
      <diagonal/>
    </border>
    <border>
      <left style="medium">
        <color indexed="64"/>
      </left>
      <right style="hair">
        <color theme="8" tint="-0.249977111117893"/>
      </right>
      <top/>
      <bottom style="medium">
        <color indexed="64"/>
      </bottom>
      <diagonal/>
    </border>
    <border>
      <left style="hair">
        <color theme="8" tint="-0.249977111117893"/>
      </left>
      <right style="hair">
        <color theme="8" tint="-0.249977111117893"/>
      </right>
      <top style="hair">
        <color theme="8" tint="-0.249977111117893"/>
      </top>
      <bottom style="medium">
        <color indexed="64"/>
      </bottom>
      <diagonal/>
    </border>
    <border>
      <left style="hair">
        <color theme="8" tint="-0.249977111117893"/>
      </left>
      <right style="hair">
        <color theme="8" tint="-0.249977111117893"/>
      </right>
      <top/>
      <bottom style="medium">
        <color indexed="64"/>
      </bottom>
      <diagonal/>
    </border>
    <border>
      <left style="hair">
        <color theme="8" tint="-0.249977111117893"/>
      </left>
      <right/>
      <top/>
      <bottom style="medium">
        <color indexed="64"/>
      </bottom>
      <diagonal/>
    </border>
    <border>
      <left style="thin">
        <color indexed="64"/>
      </left>
      <right style="hair">
        <color theme="8" tint="-0.249977111117893"/>
      </right>
      <top/>
      <bottom style="hair">
        <color theme="8" tint="-0.249977111117893"/>
      </bottom>
      <diagonal/>
    </border>
  </borders>
  <cellStyleXfs count="8">
    <xf numFmtId="0" fontId="0" fillId="0" borderId="0"/>
    <xf numFmtId="0" fontId="13" fillId="0" borderId="0"/>
    <xf numFmtId="0" fontId="14" fillId="0" borderId="0"/>
    <xf numFmtId="0" fontId="13" fillId="0" borderId="0"/>
    <xf numFmtId="0" fontId="21" fillId="0" borderId="0" applyNumberFormat="0" applyFill="0" applyBorder="0" applyAlignment="0" applyProtection="0"/>
    <xf numFmtId="0" fontId="16" fillId="0" borderId="0"/>
    <xf numFmtId="0" fontId="13" fillId="0" borderId="0"/>
    <xf numFmtId="165" fontId="16" fillId="0" borderId="0" applyFont="0" applyFill="0" applyBorder="0" applyAlignment="0" applyProtection="0"/>
  </cellStyleXfs>
  <cellXfs count="644">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0" xfId="0" applyFont="1"/>
    <xf numFmtId="0" fontId="4" fillId="3"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5" fillId="0" borderId="22" xfId="0" applyFont="1" applyBorder="1" applyAlignment="1">
      <alignment vertical="center" wrapText="1"/>
    </xf>
    <xf numFmtId="0" fontId="5" fillId="3" borderId="0" xfId="0" applyFont="1" applyFill="1" applyBorder="1" applyAlignment="1">
      <alignment vertical="center" wrapText="1"/>
    </xf>
    <xf numFmtId="0" fontId="1" fillId="3" borderId="0" xfId="0" applyFont="1" applyFill="1" applyBorder="1" applyAlignment="1">
      <alignment horizontal="center" vertical="center" wrapText="1"/>
    </xf>
    <xf numFmtId="0" fontId="3" fillId="3" borderId="0" xfId="0" applyFont="1" applyFill="1"/>
    <xf numFmtId="0" fontId="12" fillId="4" borderId="1" xfId="0" applyNumberFormat="1" applyFont="1" applyFill="1" applyBorder="1" applyAlignment="1" applyProtection="1">
      <alignment horizontal="center" vertical="center" textRotation="90" wrapText="1"/>
    </xf>
    <xf numFmtId="0" fontId="11" fillId="5" borderId="0" xfId="0" applyFont="1" applyFill="1" applyAlignment="1">
      <alignment horizontal="center" vertical="center" textRotation="90"/>
    </xf>
    <xf numFmtId="0" fontId="9" fillId="0" borderId="1" xfId="0" applyFont="1" applyBorder="1" applyAlignment="1">
      <alignment horizontal="center" vertical="center" wrapText="1"/>
    </xf>
    <xf numFmtId="164" fontId="9" fillId="0" borderId="1" xfId="0" applyNumberFormat="1" applyFont="1" applyBorder="1" applyAlignment="1">
      <alignment horizontal="center" vertical="center" wrapText="1"/>
    </xf>
    <xf numFmtId="0" fontId="9" fillId="0" borderId="0" xfId="0" applyFont="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5" fillId="3" borderId="0" xfId="0" applyFont="1" applyFill="1" applyBorder="1" applyAlignment="1">
      <alignment horizontal="right" vertical="center" wrapText="1"/>
    </xf>
    <xf numFmtId="0" fontId="0" fillId="0" borderId="0" xfId="0" applyAlignment="1">
      <alignment vertical="center" wrapText="1"/>
    </xf>
    <xf numFmtId="17" fontId="9" fillId="0" borderId="1" xfId="0" applyNumberFormat="1" applyFont="1" applyBorder="1" applyAlignment="1">
      <alignment horizontal="center" vertical="center" wrapText="1"/>
    </xf>
    <xf numFmtId="0" fontId="9" fillId="0" borderId="3" xfId="0" applyFont="1" applyBorder="1" applyAlignment="1">
      <alignment vertical="center" wrapText="1"/>
    </xf>
    <xf numFmtId="0" fontId="9" fillId="0" borderId="23" xfId="0" applyFont="1" applyBorder="1" applyAlignment="1">
      <alignment vertical="center" wrapText="1"/>
    </xf>
    <xf numFmtId="17" fontId="6" fillId="3" borderId="18" xfId="0" applyNumberFormat="1"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9" fillId="0" borderId="1" xfId="0" applyFont="1" applyBorder="1" applyAlignment="1">
      <alignment horizontal="center" vertical="center" textRotation="90" wrapText="1"/>
    </xf>
    <xf numFmtId="0" fontId="0" fillId="13" borderId="0" xfId="0" applyFill="1"/>
    <xf numFmtId="0" fontId="20" fillId="13" borderId="0" xfId="0" applyFont="1" applyFill="1" applyAlignment="1">
      <alignment vertical="center" wrapText="1"/>
    </xf>
    <xf numFmtId="0" fontId="9" fillId="14" borderId="0" xfId="0" applyFont="1" applyFill="1"/>
    <xf numFmtId="0" fontId="22" fillId="13" borderId="0" xfId="4" applyFont="1" applyFill="1"/>
    <xf numFmtId="0" fontId="9" fillId="13" borderId="0" xfId="0" applyFont="1" applyFill="1"/>
    <xf numFmtId="0" fontId="9" fillId="12" borderId="0" xfId="0" applyFont="1" applyFill="1"/>
    <xf numFmtId="0" fontId="9" fillId="15" borderId="0" xfId="0" applyFont="1" applyFill="1"/>
    <xf numFmtId="0" fontId="23" fillId="0" borderId="0" xfId="0" applyFont="1" applyProtection="1">
      <protection hidden="1"/>
    </xf>
    <xf numFmtId="0" fontId="23" fillId="0" borderId="0" xfId="0" applyFont="1" applyAlignment="1" applyProtection="1">
      <alignment horizontal="center" vertical="center"/>
      <protection hidden="1"/>
    </xf>
    <xf numFmtId="0" fontId="24" fillId="3" borderId="0" xfId="0" applyFont="1" applyFill="1" applyAlignment="1" applyProtection="1">
      <alignment vertical="center" wrapText="1"/>
      <protection locked="0"/>
    </xf>
    <xf numFmtId="0" fontId="25" fillId="3" borderId="0" xfId="0" applyFont="1" applyFill="1" applyAlignment="1" applyProtection="1">
      <alignment vertical="center" wrapText="1"/>
      <protection locked="0"/>
    </xf>
    <xf numFmtId="0" fontId="26" fillId="3" borderId="0" xfId="0" applyFont="1" applyFill="1" applyProtection="1">
      <protection hidden="1"/>
    </xf>
    <xf numFmtId="0" fontId="14" fillId="0" borderId="0" xfId="2" applyFont="1" applyAlignment="1" applyProtection="1">
      <alignment vertical="center"/>
    </xf>
    <xf numFmtId="0" fontId="25" fillId="3" borderId="0" xfId="2" applyFont="1" applyFill="1" applyAlignment="1" applyProtection="1">
      <alignment vertical="center"/>
    </xf>
    <xf numFmtId="0" fontId="17" fillId="3" borderId="0" xfId="0" applyFont="1" applyFill="1" applyAlignment="1">
      <alignment horizontal="center" vertical="center" wrapText="1"/>
    </xf>
    <xf numFmtId="0" fontId="18" fillId="3" borderId="0" xfId="0" applyFont="1" applyFill="1" applyAlignment="1">
      <alignment vertical="center"/>
    </xf>
    <xf numFmtId="0" fontId="28" fillId="3" borderId="0" xfId="0" applyFont="1" applyFill="1" applyAlignment="1">
      <alignment horizontal="center"/>
    </xf>
    <xf numFmtId="0" fontId="18" fillId="3" borderId="0" xfId="0" applyFont="1" applyFill="1"/>
    <xf numFmtId="0" fontId="18" fillId="3" borderId="0" xfId="0" applyFont="1" applyFill="1" applyAlignment="1">
      <alignment horizontal="center"/>
    </xf>
    <xf numFmtId="0" fontId="17" fillId="3" borderId="0" xfId="0" applyFont="1" applyFill="1" applyAlignment="1">
      <alignment horizontal="center" wrapText="1"/>
    </xf>
    <xf numFmtId="0" fontId="27" fillId="17" borderId="11" xfId="2" applyFont="1" applyFill="1" applyBorder="1" applyAlignment="1" applyProtection="1">
      <alignment horizontal="center" vertical="center" wrapText="1"/>
    </xf>
    <xf numFmtId="0" fontId="27" fillId="18" borderId="11" xfId="2" applyFont="1" applyFill="1" applyBorder="1" applyAlignment="1" applyProtection="1">
      <alignment horizontal="center" vertical="center" wrapText="1"/>
    </xf>
    <xf numFmtId="0" fontId="27" fillId="21" borderId="11" xfId="2" applyFont="1" applyFill="1" applyBorder="1" applyAlignment="1" applyProtection="1">
      <alignment horizontal="center" vertical="center" textRotation="90" wrapText="1"/>
    </xf>
    <xf numFmtId="0" fontId="15" fillId="22" borderId="11" xfId="0" applyFont="1" applyFill="1" applyBorder="1" applyAlignment="1" applyProtection="1">
      <alignment horizontal="center" vertical="center" wrapText="1"/>
    </xf>
    <xf numFmtId="0" fontId="15" fillId="22" borderId="32" xfId="0" applyFont="1" applyFill="1" applyBorder="1" applyAlignment="1" applyProtection="1">
      <alignment horizontal="center" vertical="center" wrapText="1"/>
    </xf>
    <xf numFmtId="0" fontId="15" fillId="23" borderId="11" xfId="0" applyFont="1" applyFill="1" applyBorder="1" applyAlignment="1" applyProtection="1">
      <alignment horizontal="center" vertical="center" wrapText="1"/>
    </xf>
    <xf numFmtId="0" fontId="17" fillId="3" borderId="0" xfId="0" applyFont="1" applyFill="1" applyAlignment="1">
      <alignment horizontal="center"/>
    </xf>
    <xf numFmtId="0" fontId="29" fillId="3" borderId="5" xfId="0" applyFont="1" applyFill="1" applyBorder="1" applyAlignment="1">
      <alignment horizontal="center" vertical="center" wrapText="1"/>
    </xf>
    <xf numFmtId="0" fontId="5" fillId="3" borderId="5" xfId="2" applyFont="1" applyFill="1" applyBorder="1" applyAlignment="1" applyProtection="1">
      <alignment horizontal="center" vertical="center" wrapText="1"/>
      <protection locked="0"/>
    </xf>
    <xf numFmtId="0" fontId="29" fillId="3" borderId="5" xfId="0" applyFont="1" applyFill="1" applyBorder="1" applyAlignment="1">
      <alignment horizontal="center" wrapText="1"/>
    </xf>
    <xf numFmtId="0" fontId="15" fillId="0" borderId="5" xfId="2" applyFont="1" applyFill="1" applyBorder="1" applyAlignment="1" applyProtection="1">
      <alignment horizontal="center" vertical="center" wrapText="1"/>
      <protection locked="0"/>
    </xf>
    <xf numFmtId="0" fontId="9" fillId="0" borderId="5" xfId="0" applyFont="1" applyFill="1" applyBorder="1" applyAlignment="1">
      <alignment horizontal="center" vertical="center" wrapText="1"/>
    </xf>
    <xf numFmtId="0" fontId="5" fillId="0" borderId="5" xfId="2" applyFont="1" applyFill="1" applyBorder="1" applyAlignment="1" applyProtection="1">
      <alignment horizontal="center" vertical="center" wrapText="1"/>
      <protection locked="0"/>
    </xf>
    <xf numFmtId="0" fontId="5" fillId="24" borderId="5" xfId="2" applyFont="1" applyFill="1" applyBorder="1" applyAlignment="1" applyProtection="1">
      <alignment horizontal="center" vertical="center" wrapText="1"/>
      <protection locked="0"/>
    </xf>
    <xf numFmtId="0" fontId="15" fillId="0" borderId="5" xfId="2" applyFont="1" applyBorder="1" applyAlignment="1" applyProtection="1">
      <alignment horizontal="center" vertical="center" wrapText="1"/>
      <protection locked="0"/>
    </xf>
    <xf numFmtId="0" fontId="29" fillId="3" borderId="34" xfId="0" applyFont="1" applyFill="1" applyBorder="1" applyAlignment="1">
      <alignment horizontal="center" vertical="center" wrapText="1"/>
    </xf>
    <xf numFmtId="0" fontId="15" fillId="0" borderId="34" xfId="2" applyFont="1" applyFill="1" applyBorder="1" applyAlignment="1" applyProtection="1">
      <alignment horizontal="center" vertical="center" wrapText="1"/>
      <protection locked="0"/>
    </xf>
    <xf numFmtId="0" fontId="15" fillId="0" borderId="34" xfId="0" applyFont="1" applyBorder="1" applyAlignment="1">
      <alignment horizontal="center" vertical="center" wrapText="1"/>
    </xf>
    <xf numFmtId="0" fontId="29" fillId="3" borderId="34" xfId="0" applyFont="1" applyFill="1" applyBorder="1" applyAlignment="1">
      <alignment horizontal="left" vertical="center" wrapText="1"/>
    </xf>
    <xf numFmtId="0" fontId="15" fillId="0" borderId="6" xfId="2" applyFont="1" applyFill="1" applyBorder="1" applyAlignment="1" applyProtection="1">
      <alignment horizontal="center" vertical="center" wrapText="1"/>
      <protection locked="0"/>
    </xf>
    <xf numFmtId="0" fontId="30" fillId="0" borderId="0" xfId="2" applyFont="1" applyAlignment="1" applyProtection="1">
      <alignment vertical="center"/>
      <protection locked="0"/>
    </xf>
    <xf numFmtId="0" fontId="31" fillId="3" borderId="0" xfId="2" applyFont="1" applyFill="1" applyAlignment="1" applyProtection="1">
      <alignment vertical="center"/>
      <protection locked="0"/>
    </xf>
    <xf numFmtId="0" fontId="29" fillId="3" borderId="8" xfId="0" applyFont="1" applyFill="1" applyBorder="1" applyAlignment="1">
      <alignment horizontal="center" vertical="center" wrapText="1"/>
    </xf>
    <xf numFmtId="0" fontId="5" fillId="0" borderId="8" xfId="2" applyFont="1" applyBorder="1" applyAlignment="1" applyProtection="1">
      <alignment horizontal="center" vertical="center" wrapText="1"/>
      <protection locked="0"/>
    </xf>
    <xf numFmtId="0" fontId="29" fillId="3" borderId="8" xfId="0" applyFont="1" applyFill="1" applyBorder="1" applyAlignment="1">
      <alignment horizontal="center" wrapText="1"/>
    </xf>
    <xf numFmtId="0" fontId="15" fillId="0" borderId="8" xfId="2" applyFont="1" applyFill="1" applyBorder="1" applyAlignment="1" applyProtection="1">
      <alignment horizontal="center" vertical="center" wrapText="1"/>
      <protection locked="0"/>
    </xf>
    <xf numFmtId="0" fontId="9" fillId="0" borderId="8" xfId="0" applyFont="1" applyFill="1" applyBorder="1" applyAlignment="1">
      <alignment horizontal="center" vertical="center" wrapText="1"/>
    </xf>
    <xf numFmtId="0" fontId="5" fillId="0" borderId="8" xfId="2" applyFont="1" applyFill="1" applyBorder="1" applyAlignment="1" applyProtection="1">
      <alignment horizontal="center" vertical="center" wrapText="1"/>
      <protection locked="0"/>
    </xf>
    <xf numFmtId="0" fontId="5" fillId="24" borderId="8" xfId="2" applyFont="1" applyFill="1" applyBorder="1" applyAlignment="1" applyProtection="1">
      <alignment horizontal="center" vertical="center" wrapText="1"/>
      <protection locked="0"/>
    </xf>
    <xf numFmtId="0" fontId="15" fillId="0" borderId="8" xfId="2" applyFont="1" applyBorder="1" applyAlignment="1" applyProtection="1">
      <alignment horizontal="center" vertical="center" wrapText="1"/>
      <protection locked="0"/>
    </xf>
    <xf numFmtId="0" fontId="15" fillId="0" borderId="8" xfId="0" applyFont="1" applyBorder="1" applyAlignment="1">
      <alignment horizontal="center" vertical="center" wrapText="1"/>
    </xf>
    <xf numFmtId="0" fontId="29" fillId="3" borderId="8" xfId="0" applyFont="1" applyFill="1" applyBorder="1" applyAlignment="1">
      <alignment horizontal="left" vertical="center" wrapText="1"/>
    </xf>
    <xf numFmtId="0" fontId="15" fillId="0" borderId="9" xfId="2" applyFont="1" applyFill="1" applyBorder="1" applyAlignment="1" applyProtection="1">
      <alignment horizontal="center" vertical="center" wrapText="1"/>
      <protection locked="0"/>
    </xf>
    <xf numFmtId="0" fontId="14" fillId="0" borderId="0" xfId="2" applyFont="1" applyAlignment="1" applyProtection="1">
      <alignment vertical="center"/>
      <protection locked="0"/>
    </xf>
    <xf numFmtId="0" fontId="25" fillId="3" borderId="0" xfId="2" applyFont="1" applyFill="1" applyAlignment="1" applyProtection="1">
      <alignment vertical="center"/>
      <protection locked="0"/>
    </xf>
    <xf numFmtId="0" fontId="9" fillId="0" borderId="8" xfId="0" applyFont="1" applyBorder="1" applyAlignment="1">
      <alignment horizontal="center" vertical="center"/>
    </xf>
    <xf numFmtId="0" fontId="15" fillId="0" borderId="8" xfId="0" applyFont="1" applyFill="1" applyBorder="1" applyAlignment="1">
      <alignment horizontal="center" vertical="center" wrapText="1"/>
    </xf>
    <xf numFmtId="0" fontId="9" fillId="0" borderId="8" xfId="0" applyFont="1" applyFill="1" applyBorder="1" applyAlignment="1">
      <alignment horizontal="center" wrapText="1"/>
    </xf>
    <xf numFmtId="0" fontId="14" fillId="0" borderId="40" xfId="2" applyFont="1" applyBorder="1" applyAlignment="1" applyProtection="1">
      <alignment vertical="center"/>
      <protection locked="0"/>
    </xf>
    <xf numFmtId="0" fontId="14" fillId="0" borderId="0" xfId="2" applyFont="1" applyBorder="1" applyAlignment="1" applyProtection="1">
      <alignment vertical="center"/>
      <protection locked="0"/>
    </xf>
    <xf numFmtId="0" fontId="14" fillId="0" borderId="8" xfId="2" applyFont="1" applyBorder="1" applyAlignment="1" applyProtection="1">
      <alignment vertical="center"/>
      <protection locked="0"/>
    </xf>
    <xf numFmtId="0" fontId="9" fillId="0" borderId="11" xfId="0" applyFont="1" applyBorder="1" applyAlignment="1">
      <alignment horizontal="center" vertical="center"/>
    </xf>
    <xf numFmtId="0" fontId="5" fillId="0" borderId="11" xfId="2" applyFont="1" applyFill="1" applyBorder="1" applyAlignment="1" applyProtection="1">
      <alignment horizontal="center" vertical="center" wrapText="1"/>
      <protection locked="0"/>
    </xf>
    <xf numFmtId="0" fontId="15"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5" fillId="0" borderId="11" xfId="2" applyFont="1" applyFill="1" applyBorder="1" applyAlignment="1" applyProtection="1">
      <alignment horizontal="center" vertical="center" wrapText="1"/>
      <protection locked="0"/>
    </xf>
    <xf numFmtId="0" fontId="5" fillId="24" borderId="11" xfId="2" applyFont="1" applyFill="1" applyBorder="1" applyAlignment="1" applyProtection="1">
      <alignment horizontal="center" vertical="center" wrapText="1"/>
      <protection locked="0"/>
    </xf>
    <xf numFmtId="0" fontId="15" fillId="0" borderId="11" xfId="2" applyFont="1" applyBorder="1" applyAlignment="1" applyProtection="1">
      <alignment horizontal="center" vertical="center" wrapText="1"/>
      <protection locked="0"/>
    </xf>
    <xf numFmtId="0" fontId="15" fillId="0" borderId="44" xfId="2" applyFont="1" applyFill="1" applyBorder="1" applyAlignment="1" applyProtection="1">
      <alignment horizontal="center" vertical="center" wrapText="1"/>
      <protection locked="0"/>
    </xf>
    <xf numFmtId="0" fontId="15" fillId="0" borderId="11" xfId="0" applyFont="1" applyBorder="1" applyAlignment="1">
      <alignment horizontal="center" vertical="center" wrapText="1"/>
    </xf>
    <xf numFmtId="0" fontId="15" fillId="0" borderId="46" xfId="2" applyFont="1" applyFill="1" applyBorder="1" applyAlignment="1" applyProtection="1">
      <alignment horizontal="center" vertical="center" wrapText="1"/>
      <protection locked="0"/>
    </xf>
    <xf numFmtId="0" fontId="15" fillId="0" borderId="12" xfId="2" applyFont="1" applyFill="1" applyBorder="1" applyAlignment="1" applyProtection="1">
      <alignment horizontal="center" vertical="center" wrapText="1"/>
      <protection locked="0"/>
    </xf>
    <xf numFmtId="0" fontId="29" fillId="3" borderId="5" xfId="0" applyFont="1" applyFill="1" applyBorder="1" applyAlignment="1">
      <alignment horizontal="left" vertical="center" wrapText="1"/>
    </xf>
    <xf numFmtId="0" fontId="15" fillId="0" borderId="5" xfId="0" applyFont="1" applyBorder="1" applyAlignment="1">
      <alignment horizontal="center" vertical="center" wrapText="1"/>
    </xf>
    <xf numFmtId="0" fontId="15" fillId="0" borderId="47" xfId="2" applyFont="1" applyFill="1" applyBorder="1" applyAlignment="1" applyProtection="1">
      <alignment horizontal="center" vertical="center" wrapText="1"/>
      <protection locked="0"/>
    </xf>
    <xf numFmtId="0" fontId="15" fillId="0" borderId="47" xfId="0" applyFont="1" applyBorder="1" applyAlignment="1">
      <alignment horizontal="center" vertical="center" wrapText="1"/>
    </xf>
    <xf numFmtId="0" fontId="29" fillId="3" borderId="47" xfId="0" applyFont="1" applyFill="1" applyBorder="1" applyAlignment="1">
      <alignment horizontal="left" vertical="center" wrapText="1"/>
    </xf>
    <xf numFmtId="0" fontId="29" fillId="3" borderId="47" xfId="0" applyFont="1" applyFill="1" applyBorder="1" applyAlignment="1">
      <alignment horizontal="center" vertical="center" wrapText="1"/>
    </xf>
    <xf numFmtId="0" fontId="9" fillId="0" borderId="47" xfId="0" applyFont="1" applyBorder="1" applyAlignment="1">
      <alignment horizontal="center" vertical="center"/>
    </xf>
    <xf numFmtId="0" fontId="5" fillId="0" borderId="47" xfId="2" applyFont="1" applyFill="1" applyBorder="1" applyAlignment="1" applyProtection="1">
      <alignment horizontal="center" vertical="center" wrapText="1"/>
      <protection locked="0"/>
    </xf>
    <xf numFmtId="0" fontId="15" fillId="0" borderId="47"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5" fillId="24" borderId="47" xfId="2" applyFont="1" applyFill="1" applyBorder="1" applyAlignment="1" applyProtection="1">
      <alignment horizontal="center" vertical="center" wrapText="1"/>
      <protection locked="0"/>
    </xf>
    <xf numFmtId="0" fontId="15" fillId="0" borderId="47" xfId="2" applyFont="1" applyBorder="1" applyAlignment="1" applyProtection="1">
      <alignment horizontal="center" vertical="center" wrapText="1"/>
      <protection locked="0"/>
    </xf>
    <xf numFmtId="0" fontId="15" fillId="0" borderId="38" xfId="2" applyFont="1" applyFill="1" applyBorder="1" applyAlignment="1" applyProtection="1">
      <alignment horizontal="center" vertical="center" wrapText="1"/>
      <protection locked="0"/>
    </xf>
    <xf numFmtId="0" fontId="15" fillId="0" borderId="38" xfId="0" applyFont="1" applyBorder="1" applyAlignment="1">
      <alignment horizontal="center" vertical="center" wrapText="1"/>
    </xf>
    <xf numFmtId="0" fontId="15" fillId="0" borderId="48" xfId="2" applyFont="1" applyFill="1" applyBorder="1" applyAlignment="1" applyProtection="1">
      <alignment horizontal="center" vertical="center" wrapText="1"/>
      <protection locked="0"/>
    </xf>
    <xf numFmtId="0" fontId="5" fillId="0" borderId="47" xfId="2" applyFont="1" applyBorder="1" applyAlignment="1" applyProtection="1">
      <alignment horizontal="center" vertical="center" wrapText="1"/>
      <protection locked="0"/>
    </xf>
    <xf numFmtId="0" fontId="15" fillId="3" borderId="4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5" fillId="0" borderId="8" xfId="2" applyFont="1" applyFill="1" applyBorder="1" applyAlignment="1">
      <alignment horizontal="center" vertical="center" wrapText="1"/>
    </xf>
    <xf numFmtId="0" fontId="29" fillId="0" borderId="8" xfId="0" applyFont="1" applyFill="1" applyBorder="1" applyAlignment="1">
      <alignment horizontal="left" vertical="center" wrapText="1"/>
    </xf>
    <xf numFmtId="0" fontId="14" fillId="3" borderId="0" xfId="2" applyFont="1" applyFill="1" applyAlignment="1" applyProtection="1">
      <alignment vertical="center"/>
      <protection locked="0"/>
    </xf>
    <xf numFmtId="0" fontId="9" fillId="3" borderId="8"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8" xfId="2" applyFont="1" applyFill="1" applyBorder="1" applyAlignment="1" applyProtection="1">
      <alignment horizontal="center" vertical="center" wrapText="1"/>
      <protection locked="0"/>
    </xf>
    <xf numFmtId="0" fontId="15" fillId="3" borderId="9" xfId="2" applyFont="1" applyFill="1" applyBorder="1" applyAlignment="1" applyProtection="1">
      <alignment horizontal="center" vertical="center" wrapText="1"/>
      <protection locked="0"/>
    </xf>
    <xf numFmtId="0" fontId="9" fillId="0" borderId="5" xfId="0" applyFont="1" applyBorder="1" applyAlignment="1">
      <alignment horizontal="center" vertical="center"/>
    </xf>
    <xf numFmtId="0" fontId="9" fillId="0" borderId="8" xfId="0" applyFont="1" applyFill="1" applyBorder="1" applyAlignment="1">
      <alignment vertical="center" wrapText="1"/>
    </xf>
    <xf numFmtId="0" fontId="14" fillId="10" borderId="0" xfId="2" applyFont="1" applyFill="1" applyAlignment="1" applyProtection="1">
      <alignment vertical="center"/>
      <protection locked="0"/>
    </xf>
    <xf numFmtId="0" fontId="5" fillId="0" borderId="11" xfId="2" applyFont="1" applyBorder="1" applyAlignment="1" applyProtection="1">
      <alignment horizontal="center" vertical="center" wrapText="1"/>
      <protection locked="0"/>
    </xf>
    <xf numFmtId="0" fontId="29" fillId="3" borderId="11" xfId="0" applyFont="1" applyFill="1" applyBorder="1" applyAlignment="1">
      <alignment horizontal="center" vertical="center" wrapText="1"/>
    </xf>
    <xf numFmtId="0" fontId="9" fillId="0" borderId="50" xfId="0" applyFont="1" applyBorder="1" applyAlignment="1">
      <alignment horizontal="center" vertical="center"/>
    </xf>
    <xf numFmtId="0" fontId="5" fillId="0" borderId="50" xfId="2" applyFont="1" applyBorder="1" applyAlignment="1" applyProtection="1">
      <alignment horizontal="center" vertical="center" wrapText="1"/>
      <protection locked="0"/>
    </xf>
    <xf numFmtId="0" fontId="15" fillId="0" borderId="50" xfId="0" applyFont="1" applyFill="1" applyBorder="1" applyAlignment="1">
      <alignment horizontal="left" vertical="center" wrapText="1"/>
    </xf>
    <xf numFmtId="0" fontId="9" fillId="0" borderId="50"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50" xfId="2" applyFont="1" applyFill="1" applyBorder="1" applyAlignment="1" applyProtection="1">
      <alignment horizontal="center" vertical="center" wrapText="1"/>
      <protection locked="0"/>
    </xf>
    <xf numFmtId="0" fontId="5" fillId="0" borderId="50" xfId="2" applyFont="1" applyFill="1" applyBorder="1" applyAlignment="1" applyProtection="1">
      <alignment horizontal="center" vertical="center" wrapText="1"/>
      <protection locked="0"/>
    </xf>
    <xf numFmtId="0" fontId="5" fillId="24" borderId="50" xfId="2" applyFont="1" applyFill="1" applyBorder="1" applyAlignment="1" applyProtection="1">
      <alignment horizontal="center" vertical="center" wrapText="1"/>
      <protection locked="0"/>
    </xf>
    <xf numFmtId="0" fontId="15" fillId="0" borderId="50" xfId="2" applyFont="1" applyBorder="1" applyAlignment="1" applyProtection="1">
      <alignment horizontal="center" vertical="center" wrapText="1"/>
      <protection locked="0"/>
    </xf>
    <xf numFmtId="0" fontId="15" fillId="0" borderId="50" xfId="0" applyFont="1" applyBorder="1" applyAlignment="1">
      <alignment horizontal="center" vertical="center" wrapText="1"/>
    </xf>
    <xf numFmtId="0" fontId="15" fillId="0" borderId="8" xfId="0" applyFont="1" applyFill="1" applyBorder="1" applyAlignment="1">
      <alignment horizontal="left" vertical="center" wrapText="1"/>
    </xf>
    <xf numFmtId="0" fontId="9" fillId="0" borderId="8" xfId="0" applyFont="1" applyBorder="1" applyAlignment="1">
      <alignment horizontal="center" vertical="center" wrapText="1"/>
    </xf>
    <xf numFmtId="0" fontId="32" fillId="0" borderId="0" xfId="0" applyFont="1" applyAlignment="1">
      <alignment horizontal="center" vertical="center" wrapText="1"/>
    </xf>
    <xf numFmtId="0" fontId="33" fillId="0" borderId="8" xfId="0" applyFont="1" applyFill="1" applyBorder="1" applyAlignment="1">
      <alignment horizontal="center" vertical="center" wrapText="1"/>
    </xf>
    <xf numFmtId="0" fontId="9" fillId="0" borderId="8" xfId="0" applyFont="1" applyBorder="1" applyAlignment="1">
      <alignment vertical="center"/>
    </xf>
    <xf numFmtId="0" fontId="29" fillId="0" borderId="50"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5" fillId="24" borderId="34" xfId="2" applyFont="1" applyFill="1" applyBorder="1" applyAlignment="1" applyProtection="1">
      <alignment horizontal="center" vertical="center" wrapText="1"/>
      <protection locked="0"/>
    </xf>
    <xf numFmtId="0" fontId="9" fillId="0" borderId="47" xfId="0" applyFont="1" applyFill="1" applyBorder="1" applyAlignment="1">
      <alignment vertical="center" wrapText="1"/>
    </xf>
    <xf numFmtId="0" fontId="9" fillId="3" borderId="47" xfId="0" applyFont="1" applyFill="1" applyBorder="1" applyAlignment="1">
      <alignment horizontal="center" vertical="center"/>
    </xf>
    <xf numFmtId="0" fontId="9" fillId="3" borderId="47" xfId="0" applyFont="1" applyFill="1" applyBorder="1" applyAlignment="1">
      <alignment horizontal="left" vertical="center" wrapText="1"/>
    </xf>
    <xf numFmtId="0" fontId="15" fillId="3" borderId="48" xfId="2" applyFont="1" applyFill="1" applyBorder="1" applyAlignment="1" applyProtection="1">
      <alignment horizontal="center" vertical="center" wrapText="1"/>
      <protection locked="0"/>
    </xf>
    <xf numFmtId="0" fontId="9" fillId="0" borderId="38" xfId="0" applyFont="1" applyFill="1" applyBorder="1" applyAlignment="1">
      <alignment horizontal="center" vertical="center" wrapText="1"/>
    </xf>
    <xf numFmtId="0" fontId="5" fillId="0" borderId="38" xfId="2" applyFont="1" applyFill="1" applyBorder="1" applyAlignment="1" applyProtection="1">
      <alignment horizontal="center" vertical="center" wrapText="1"/>
      <protection locked="0"/>
    </xf>
    <xf numFmtId="0" fontId="5" fillId="24" borderId="38" xfId="2" applyFont="1" applyFill="1" applyBorder="1" applyAlignment="1" applyProtection="1">
      <alignment horizontal="center" vertical="center" wrapText="1"/>
      <protection locked="0"/>
    </xf>
    <xf numFmtId="0" fontId="15" fillId="0" borderId="38" xfId="2" applyFont="1" applyBorder="1" applyAlignment="1" applyProtection="1">
      <alignment horizontal="center" vertical="center" wrapText="1"/>
      <protection locked="0"/>
    </xf>
    <xf numFmtId="0" fontId="9" fillId="3" borderId="5" xfId="0" applyFont="1" applyFill="1" applyBorder="1" applyAlignment="1">
      <alignment horizontal="center" vertical="center"/>
    </xf>
    <xf numFmtId="0" fontId="9" fillId="3" borderId="5" xfId="0" applyFont="1" applyFill="1" applyBorder="1" applyAlignment="1">
      <alignment horizontal="center" vertical="center" wrapText="1"/>
    </xf>
    <xf numFmtId="0" fontId="15" fillId="3" borderId="5" xfId="2" applyFont="1" applyFill="1" applyBorder="1" applyAlignment="1" applyProtection="1">
      <alignment horizontal="center" vertical="center" wrapText="1"/>
      <protection locked="0"/>
    </xf>
    <xf numFmtId="0" fontId="29" fillId="3" borderId="5" xfId="0" applyFont="1" applyFill="1" applyBorder="1" applyAlignment="1">
      <alignment vertical="center" wrapText="1"/>
    </xf>
    <xf numFmtId="0" fontId="9" fillId="3" borderId="5" xfId="0" applyFont="1" applyFill="1" applyBorder="1" applyAlignment="1">
      <alignment vertical="center" wrapText="1"/>
    </xf>
    <xf numFmtId="0" fontId="15" fillId="3" borderId="6" xfId="2" applyFont="1" applyFill="1" applyBorder="1" applyAlignment="1" applyProtection="1">
      <alignment horizontal="center" vertical="center" wrapText="1"/>
      <protection locked="0"/>
    </xf>
    <xf numFmtId="0" fontId="32" fillId="0" borderId="8"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8" xfId="0" applyFont="1" applyFill="1" applyBorder="1" applyAlignment="1">
      <alignment vertical="center"/>
    </xf>
    <xf numFmtId="0" fontId="9" fillId="0" borderId="9" xfId="0" applyFont="1" applyFill="1" applyBorder="1" applyAlignment="1">
      <alignment vertical="center" wrapText="1"/>
    </xf>
    <xf numFmtId="0" fontId="15" fillId="0" borderId="0" xfId="2" applyFont="1" applyFill="1" applyBorder="1" applyAlignment="1" applyProtection="1">
      <alignment horizontal="center" vertical="center" wrapText="1"/>
      <protection locked="0"/>
    </xf>
    <xf numFmtId="0" fontId="32" fillId="0" borderId="47" xfId="0" applyFont="1" applyBorder="1" applyAlignment="1">
      <alignment horizontal="center" vertical="center" wrapText="1"/>
    </xf>
    <xf numFmtId="0" fontId="15" fillId="3" borderId="47" xfId="2" applyFont="1" applyFill="1" applyBorder="1" applyAlignment="1" applyProtection="1">
      <alignment horizontal="center" vertical="center" wrapText="1"/>
      <protection locked="0"/>
    </xf>
    <xf numFmtId="0" fontId="5" fillId="3" borderId="47" xfId="2" applyFont="1" applyFill="1" applyBorder="1" applyAlignment="1" applyProtection="1">
      <alignment horizontal="center" vertical="center" wrapText="1"/>
      <protection locked="0"/>
    </xf>
    <xf numFmtId="0" fontId="29" fillId="3" borderId="47" xfId="0" applyFont="1" applyFill="1" applyBorder="1" applyAlignment="1">
      <alignment vertical="center" wrapText="1"/>
    </xf>
    <xf numFmtId="0" fontId="9" fillId="3" borderId="47" xfId="0" applyFont="1" applyFill="1" applyBorder="1" applyAlignment="1">
      <alignment vertical="center" wrapText="1"/>
    </xf>
    <xf numFmtId="0" fontId="9" fillId="0" borderId="48" xfId="0" applyFont="1" applyFill="1" applyBorder="1" applyAlignment="1">
      <alignment vertical="center" wrapText="1"/>
    </xf>
    <xf numFmtId="0" fontId="32" fillId="0" borderId="5" xfId="0" applyFont="1" applyFill="1" applyBorder="1" applyAlignment="1">
      <alignment horizontal="center" vertical="center"/>
    </xf>
    <xf numFmtId="0" fontId="9" fillId="0" borderId="5" xfId="0" applyFont="1" applyFill="1" applyBorder="1" applyAlignment="1">
      <alignment vertical="center" wrapText="1"/>
    </xf>
    <xf numFmtId="0" fontId="9" fillId="0" borderId="5" xfId="0" applyFont="1" applyFill="1" applyBorder="1" applyAlignment="1">
      <alignment horizontal="center" vertical="center"/>
    </xf>
    <xf numFmtId="0" fontId="9" fillId="0" borderId="5" xfId="0" applyFont="1" applyBorder="1" applyAlignment="1">
      <alignment vertical="center"/>
    </xf>
    <xf numFmtId="0" fontId="33" fillId="3" borderId="8" xfId="0" applyFont="1" applyFill="1" applyBorder="1" applyAlignment="1">
      <alignment horizontal="center" vertical="center" wrapText="1"/>
    </xf>
    <xf numFmtId="0" fontId="29" fillId="0" borderId="8" xfId="0" applyFont="1" applyBorder="1" applyAlignment="1">
      <alignment horizontal="center" vertical="center" wrapText="1"/>
    </xf>
    <xf numFmtId="0" fontId="29" fillId="0" borderId="8" xfId="0" applyFont="1" applyBorder="1" applyAlignment="1">
      <alignment vertical="center" wrapText="1"/>
    </xf>
    <xf numFmtId="0" fontId="29" fillId="0" borderId="8" xfId="0" applyFont="1" applyBorder="1" applyAlignment="1">
      <alignment horizontal="left" vertical="center" wrapText="1"/>
    </xf>
    <xf numFmtId="0" fontId="33" fillId="3" borderId="11" xfId="0" applyFont="1" applyFill="1" applyBorder="1" applyAlignment="1">
      <alignment horizontal="center" vertical="center" wrapText="1"/>
    </xf>
    <xf numFmtId="0" fontId="15" fillId="3" borderId="11" xfId="2" applyFont="1" applyFill="1" applyBorder="1" applyAlignment="1" applyProtection="1">
      <alignment horizontal="center" vertical="center" wrapText="1"/>
      <protection locked="0"/>
    </xf>
    <xf numFmtId="0" fontId="30" fillId="3" borderId="11" xfId="2" applyFont="1" applyFill="1" applyBorder="1" applyAlignment="1" applyProtection="1">
      <alignment horizontal="center" vertical="center" wrapText="1"/>
      <protection locked="0"/>
    </xf>
    <xf numFmtId="0" fontId="9" fillId="3" borderId="11" xfId="0" applyFont="1" applyFill="1" applyBorder="1" applyAlignment="1">
      <alignment horizontal="center" vertical="center"/>
    </xf>
    <xf numFmtId="0" fontId="29" fillId="0" borderId="11" xfId="0" applyFont="1" applyBorder="1" applyAlignment="1">
      <alignment horizontal="center" vertical="center" wrapText="1"/>
    </xf>
    <xf numFmtId="0" fontId="29" fillId="0" borderId="11" xfId="0" applyFont="1" applyBorder="1" applyAlignment="1">
      <alignment horizontal="left" vertical="center" wrapText="1"/>
    </xf>
    <xf numFmtId="0" fontId="9" fillId="0" borderId="11" xfId="0" applyFont="1" applyFill="1" applyBorder="1" applyAlignment="1">
      <alignment vertical="center" wrapText="1"/>
    </xf>
    <xf numFmtId="0" fontId="15" fillId="3" borderId="12" xfId="2" applyFont="1" applyFill="1" applyBorder="1" applyAlignment="1" applyProtection="1">
      <alignment horizontal="center" vertical="center" wrapText="1"/>
      <protection locked="0"/>
    </xf>
    <xf numFmtId="0" fontId="32" fillId="0" borderId="50"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50" xfId="0" applyFont="1" applyBorder="1" applyAlignment="1">
      <alignment vertical="center"/>
    </xf>
    <xf numFmtId="0" fontId="9" fillId="0" borderId="50" xfId="0" applyFont="1" applyFill="1" applyBorder="1" applyAlignment="1">
      <alignment vertical="center"/>
    </xf>
    <xf numFmtId="0" fontId="9" fillId="0" borderId="50" xfId="0" applyFont="1" applyFill="1" applyBorder="1" applyAlignment="1">
      <alignment vertical="center" wrapText="1"/>
    </xf>
    <xf numFmtId="0" fontId="9" fillId="0" borderId="38" xfId="0" applyFont="1" applyFill="1" applyBorder="1" applyAlignment="1">
      <alignment vertical="center" wrapText="1"/>
    </xf>
    <xf numFmtId="0" fontId="29" fillId="0" borderId="8" xfId="0" applyFont="1" applyFill="1" applyBorder="1" applyAlignment="1">
      <alignment vertical="center" wrapText="1"/>
    </xf>
    <xf numFmtId="0" fontId="29" fillId="0" borderId="8" xfId="2" applyFont="1" applyFill="1" applyBorder="1" applyAlignment="1">
      <alignment horizontal="center" vertical="center" wrapText="1" indent="1"/>
    </xf>
    <xf numFmtId="0" fontId="33" fillId="3" borderId="50" xfId="0" applyFont="1" applyFill="1" applyBorder="1" applyAlignment="1">
      <alignment horizontal="center" vertical="center" wrapText="1"/>
    </xf>
    <xf numFmtId="0" fontId="15" fillId="3" borderId="50" xfId="2" applyFont="1" applyFill="1" applyBorder="1" applyAlignment="1" applyProtection="1">
      <alignment horizontal="center" vertical="center" wrapText="1"/>
      <protection locked="0"/>
    </xf>
    <xf numFmtId="0" fontId="29" fillId="3" borderId="50"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29" fillId="0" borderId="38" xfId="0" applyFont="1" applyFill="1" applyBorder="1" applyAlignment="1">
      <alignment horizontal="center" vertical="center" wrapText="1"/>
    </xf>
    <xf numFmtId="0" fontId="15" fillId="0" borderId="38" xfId="2" applyFont="1" applyFill="1" applyBorder="1" applyAlignment="1">
      <alignment horizontal="center" vertical="center" wrapText="1"/>
    </xf>
    <xf numFmtId="0" fontId="29" fillId="0" borderId="38" xfId="0" applyFont="1" applyFill="1" applyBorder="1" applyAlignment="1">
      <alignment horizontal="left" vertical="center" wrapText="1"/>
    </xf>
    <xf numFmtId="0" fontId="29" fillId="0" borderId="38" xfId="0" applyFont="1" applyFill="1" applyBorder="1" applyAlignment="1">
      <alignment horizontal="center" vertical="center"/>
    </xf>
    <xf numFmtId="0" fontId="9" fillId="0" borderId="37" xfId="0" applyFont="1" applyFill="1" applyBorder="1" applyAlignment="1">
      <alignment vertical="center" wrapText="1"/>
    </xf>
    <xf numFmtId="0" fontId="32" fillId="0" borderId="8"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4" xfId="0" applyFont="1" applyBorder="1" applyAlignment="1">
      <alignment horizontal="center" vertical="center" wrapText="1"/>
    </xf>
    <xf numFmtId="0" fontId="32" fillId="0" borderId="8" xfId="0" applyFont="1" applyFill="1" applyBorder="1" applyAlignment="1">
      <alignment horizontal="center" vertical="center" wrapText="1"/>
    </xf>
    <xf numFmtId="0" fontId="9" fillId="0" borderId="50"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5" xfId="0" applyFont="1" applyFill="1" applyBorder="1" applyAlignment="1">
      <alignment vertical="center"/>
    </xf>
    <xf numFmtId="0" fontId="15" fillId="3" borderId="8" xfId="0" applyFont="1" applyFill="1" applyBorder="1" applyAlignment="1">
      <alignment horizontal="justify" vertical="center" wrapText="1"/>
    </xf>
    <xf numFmtId="0" fontId="5" fillId="3" borderId="8" xfId="2" applyFont="1" applyFill="1" applyBorder="1" applyAlignment="1" applyProtection="1">
      <alignment horizontal="center" vertical="center" wrapText="1"/>
      <protection locked="0"/>
    </xf>
    <xf numFmtId="0" fontId="15" fillId="0" borderId="8" xfId="0" applyFont="1" applyFill="1" applyBorder="1" applyAlignment="1">
      <alignment horizontal="justify" vertical="center" wrapText="1"/>
    </xf>
    <xf numFmtId="0" fontId="5" fillId="3" borderId="50" xfId="2" applyFont="1" applyFill="1" applyBorder="1" applyAlignment="1" applyProtection="1">
      <alignment horizontal="center" vertical="center" wrapText="1"/>
      <protection locked="0"/>
    </xf>
    <xf numFmtId="0" fontId="29" fillId="0" borderId="50" xfId="0" applyFont="1" applyBorder="1" applyAlignment="1">
      <alignment horizontal="center" vertical="center" wrapText="1"/>
    </xf>
    <xf numFmtId="0" fontId="29" fillId="3" borderId="50" xfId="0" applyFont="1" applyFill="1" applyBorder="1" applyAlignment="1">
      <alignment horizontal="left" vertical="center" wrapText="1"/>
    </xf>
    <xf numFmtId="0" fontId="29" fillId="3" borderId="38" xfId="0" applyFont="1" applyFill="1" applyBorder="1" applyAlignment="1">
      <alignment horizontal="left" vertical="center" wrapText="1"/>
    </xf>
    <xf numFmtId="0" fontId="29" fillId="3" borderId="38" xfId="0" applyFont="1" applyFill="1" applyBorder="1" applyAlignment="1">
      <alignment horizontal="center" vertical="center" wrapText="1"/>
    </xf>
    <xf numFmtId="0" fontId="29" fillId="0" borderId="5" xfId="0" applyFont="1" applyBorder="1" applyAlignment="1">
      <alignment horizontal="center" vertical="center" wrapText="1"/>
    </xf>
    <xf numFmtId="0" fontId="29" fillId="0" borderId="5" xfId="0" applyFont="1" applyBorder="1" applyAlignment="1">
      <alignment horizontal="right" vertical="center" wrapText="1"/>
    </xf>
    <xf numFmtId="0" fontId="29" fillId="0" borderId="5" xfId="0" applyFont="1" applyBorder="1" applyAlignment="1">
      <alignment vertical="center" wrapText="1"/>
    </xf>
    <xf numFmtId="0" fontId="29" fillId="0" borderId="5" xfId="0" applyFont="1" applyBorder="1" applyAlignment="1">
      <alignment horizontal="left" vertical="center" wrapText="1"/>
    </xf>
    <xf numFmtId="0" fontId="29" fillId="0" borderId="5" xfId="0" applyFont="1" applyFill="1" applyBorder="1" applyAlignment="1">
      <alignment horizontal="center" vertical="center" wrapText="1"/>
    </xf>
    <xf numFmtId="0" fontId="9" fillId="0" borderId="51" xfId="0" applyFont="1" applyFill="1" applyBorder="1" applyAlignment="1">
      <alignment vertical="center" wrapText="1"/>
    </xf>
    <xf numFmtId="0" fontId="5" fillId="24" borderId="46" xfId="2" applyFont="1" applyFill="1" applyBorder="1" applyAlignment="1" applyProtection="1">
      <alignment horizontal="center" vertical="center" wrapText="1"/>
      <protection locked="0"/>
    </xf>
    <xf numFmtId="0" fontId="9" fillId="0" borderId="50" xfId="0" applyFont="1" applyBorder="1"/>
    <xf numFmtId="0" fontId="15" fillId="0" borderId="47" xfId="0" applyFont="1" applyFill="1" applyBorder="1" applyAlignment="1">
      <alignment horizontal="left" vertical="center" wrapText="1"/>
    </xf>
    <xf numFmtId="0" fontId="9" fillId="0" borderId="47" xfId="0" applyFont="1" applyBorder="1"/>
    <xf numFmtId="0" fontId="9" fillId="0" borderId="47" xfId="0" applyFont="1" applyBorder="1" applyAlignment="1">
      <alignment vertical="center"/>
    </xf>
    <xf numFmtId="0" fontId="15" fillId="3" borderId="5" xfId="0" applyFont="1" applyFill="1" applyBorder="1" applyAlignment="1">
      <alignment horizontal="center" vertical="center" wrapText="1"/>
    </xf>
    <xf numFmtId="0" fontId="15" fillId="3" borderId="38" xfId="2" applyFont="1" applyFill="1" applyBorder="1" applyAlignment="1" applyProtection="1">
      <alignment horizontal="center" vertical="center" wrapText="1"/>
      <protection locked="0"/>
    </xf>
    <xf numFmtId="0" fontId="30" fillId="3" borderId="8" xfId="2" applyFont="1" applyFill="1" applyBorder="1" applyAlignment="1" applyProtection="1">
      <alignment horizontal="left" vertical="center" wrapText="1"/>
      <protection locked="0"/>
    </xf>
    <xf numFmtId="0" fontId="30" fillId="3" borderId="8" xfId="2" applyFont="1" applyFill="1" applyBorder="1" applyAlignment="1" applyProtection="1">
      <alignment horizontal="center" vertical="center" wrapText="1"/>
      <protection locked="0"/>
    </xf>
    <xf numFmtId="0" fontId="32" fillId="0" borderId="4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46" xfId="0" applyFont="1" applyBorder="1" applyAlignment="1">
      <alignment horizontal="center" vertical="center"/>
    </xf>
    <xf numFmtId="0" fontId="15" fillId="0" borderId="53" xfId="2" applyFont="1" applyFill="1" applyBorder="1" applyAlignment="1" applyProtection="1">
      <alignment horizontal="center" vertical="center" wrapText="1"/>
      <protection locked="0"/>
    </xf>
    <xf numFmtId="0" fontId="9" fillId="3" borderId="47" xfId="0" applyFont="1" applyFill="1" applyBorder="1" applyAlignment="1">
      <alignment horizontal="center" vertical="center" wrapText="1"/>
    </xf>
    <xf numFmtId="0" fontId="33" fillId="0" borderId="50" xfId="0" applyFont="1" applyFill="1" applyBorder="1" applyAlignment="1">
      <alignment horizontal="center" vertical="center" wrapText="1"/>
    </xf>
    <xf numFmtId="0" fontId="29" fillId="0" borderId="50" xfId="0" applyFont="1" applyFill="1" applyBorder="1" applyAlignment="1">
      <alignment horizontal="left" vertical="center" wrapText="1"/>
    </xf>
    <xf numFmtId="0" fontId="9" fillId="0" borderId="53" xfId="0" applyFont="1" applyFill="1" applyBorder="1" applyAlignment="1">
      <alignment vertical="center" wrapText="1"/>
    </xf>
    <xf numFmtId="0" fontId="33"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1" xfId="0" applyFont="1" applyFill="1" applyBorder="1" applyAlignment="1">
      <alignment horizontal="left" vertical="center" wrapText="1"/>
    </xf>
    <xf numFmtId="0" fontId="9" fillId="0" borderId="12" xfId="0" applyFont="1" applyFill="1" applyBorder="1" applyAlignment="1">
      <alignment vertical="center" wrapText="1"/>
    </xf>
    <xf numFmtId="0" fontId="35" fillId="0" borderId="0" xfId="2" applyFont="1" applyAlignment="1" applyProtection="1">
      <alignment vertical="center"/>
      <protection locked="0"/>
    </xf>
    <xf numFmtId="0" fontId="14" fillId="0" borderId="0" xfId="2" applyFont="1" applyAlignment="1" applyProtection="1">
      <alignment horizontal="center" vertical="center"/>
      <protection locked="0"/>
    </xf>
    <xf numFmtId="0" fontId="14" fillId="0" borderId="0" xfId="2" applyFont="1" applyAlignment="1" applyProtection="1">
      <alignment horizontal="left" vertical="center"/>
      <protection locked="0"/>
    </xf>
    <xf numFmtId="0" fontId="36" fillId="0" borderId="0" xfId="2" applyFont="1" applyAlignment="1" applyProtection="1">
      <alignment horizontal="center" vertical="center"/>
      <protection locked="0"/>
    </xf>
    <xf numFmtId="0" fontId="36" fillId="0" borderId="0" xfId="2" applyFont="1" applyAlignment="1" applyProtection="1">
      <alignment horizontal="left" vertical="center"/>
      <protection locked="0"/>
    </xf>
    <xf numFmtId="0" fontId="36" fillId="0" borderId="0" xfId="2" applyFont="1" applyAlignment="1" applyProtection="1">
      <alignment vertical="center"/>
      <protection locked="0"/>
    </xf>
    <xf numFmtId="0" fontId="38" fillId="3" borderId="0" xfId="2" applyFont="1" applyFill="1" applyBorder="1"/>
    <xf numFmtId="0" fontId="38" fillId="3" borderId="20" xfId="2" applyFont="1" applyFill="1" applyBorder="1"/>
    <xf numFmtId="0" fontId="38" fillId="3" borderId="0" xfId="2" applyFont="1" applyFill="1"/>
    <xf numFmtId="0" fontId="38" fillId="3" borderId="21" xfId="2" applyFont="1" applyFill="1" applyBorder="1"/>
    <xf numFmtId="0" fontId="38" fillId="0" borderId="0" xfId="2" applyFont="1" applyBorder="1"/>
    <xf numFmtId="0" fontId="38" fillId="0" borderId="0" xfId="2" applyFont="1"/>
    <xf numFmtId="0" fontId="38" fillId="0" borderId="0" xfId="2" applyFont="1" applyAlignment="1">
      <alignment horizontal="center"/>
    </xf>
    <xf numFmtId="15" fontId="43" fillId="0" borderId="63" xfId="5" applyNumberFormat="1" applyFont="1" applyBorder="1" applyAlignment="1">
      <alignment vertical="center"/>
    </xf>
    <xf numFmtId="0" fontId="44" fillId="3" borderId="0" xfId="5" applyFont="1" applyFill="1" applyBorder="1" applyAlignment="1"/>
    <xf numFmtId="15" fontId="9" fillId="3" borderId="0" xfId="5" applyNumberFormat="1" applyFont="1" applyFill="1" applyBorder="1" applyAlignment="1"/>
    <xf numFmtId="0" fontId="7" fillId="0" borderId="0" xfId="2" applyFont="1" applyAlignment="1">
      <alignment vertical="center"/>
    </xf>
    <xf numFmtId="1" fontId="43" fillId="0" borderId="63" xfId="5" applyNumberFormat="1" applyFont="1" applyBorder="1" applyAlignment="1">
      <alignment vertical="center"/>
    </xf>
    <xf numFmtId="0" fontId="10" fillId="8" borderId="8" xfId="2" applyFont="1" applyFill="1" applyBorder="1" applyAlignment="1" applyProtection="1">
      <alignment horizontal="center" vertical="center" wrapText="1"/>
      <protection locked="0"/>
    </xf>
    <xf numFmtId="0" fontId="9" fillId="0" borderId="1" xfId="2" applyFont="1" applyBorder="1" applyAlignment="1">
      <alignment horizontal="center" vertical="center" wrapText="1"/>
    </xf>
    <xf numFmtId="0" fontId="38" fillId="3" borderId="8" xfId="2" applyFont="1" applyFill="1" applyBorder="1" applyAlignment="1" applyProtection="1">
      <alignment horizontal="center" vertical="center" wrapText="1"/>
    </xf>
    <xf numFmtId="17" fontId="9" fillId="0" borderId="1" xfId="2" applyNumberFormat="1" applyFont="1" applyBorder="1" applyAlignment="1">
      <alignment horizontal="center" vertical="center" wrapText="1"/>
    </xf>
    <xf numFmtId="0" fontId="38" fillId="3" borderId="11" xfId="2" applyFont="1" applyFill="1" applyBorder="1" applyAlignment="1" applyProtection="1">
      <alignment horizontal="center" vertical="center" wrapText="1"/>
    </xf>
    <xf numFmtId="0" fontId="49" fillId="27" borderId="4" xfId="2" applyFont="1" applyFill="1" applyBorder="1" applyAlignment="1">
      <alignment horizontal="left" vertical="center"/>
    </xf>
    <xf numFmtId="0" fontId="49" fillId="27" borderId="5" xfId="2" applyFont="1" applyFill="1" applyBorder="1" applyAlignment="1">
      <alignment horizontal="left" vertical="center"/>
    </xf>
    <xf numFmtId="0" fontId="49" fillId="27" borderId="6" xfId="2" applyFont="1" applyFill="1" applyBorder="1" applyAlignment="1">
      <alignment horizontal="left" vertical="center"/>
    </xf>
    <xf numFmtId="0" fontId="50" fillId="0" borderId="10" xfId="2" applyFont="1" applyFill="1" applyBorder="1" applyAlignment="1">
      <alignment horizontal="left" vertical="center" wrapText="1"/>
    </xf>
    <xf numFmtId="0" fontId="50" fillId="0" borderId="11" xfId="2" applyFont="1" applyFill="1" applyBorder="1" applyAlignment="1">
      <alignment horizontal="center" vertical="center" wrapText="1"/>
    </xf>
    <xf numFmtId="0" fontId="50" fillId="0" borderId="12" xfId="2" applyFont="1" applyBorder="1" applyAlignment="1">
      <alignment horizontal="center" vertical="center" wrapText="1"/>
    </xf>
    <xf numFmtId="0" fontId="14" fillId="0" borderId="0" xfId="2" applyBorder="1"/>
    <xf numFmtId="0" fontId="14" fillId="0" borderId="0" xfId="2"/>
    <xf numFmtId="0" fontId="14" fillId="0" borderId="0" xfId="2" applyAlignment="1">
      <alignment horizontal="center"/>
    </xf>
    <xf numFmtId="0" fontId="9" fillId="0" borderId="0" xfId="0" applyFont="1" applyBorder="1" applyAlignment="1"/>
    <xf numFmtId="0" fontId="9" fillId="0" borderId="0" xfId="0" applyFont="1"/>
    <xf numFmtId="0" fontId="9" fillId="0" borderId="0" xfId="0" applyFont="1" applyAlignment="1">
      <alignment wrapText="1"/>
    </xf>
    <xf numFmtId="0" fontId="46" fillId="14" borderId="8" xfId="0" applyFont="1" applyFill="1" applyBorder="1" applyAlignment="1">
      <alignment horizontal="center" vertical="center"/>
    </xf>
    <xf numFmtId="0" fontId="46" fillId="8" borderId="8" xfId="0" applyFont="1" applyFill="1" applyBorder="1" applyAlignment="1">
      <alignment horizontal="center" vertical="center" textRotation="90"/>
    </xf>
    <xf numFmtId="0" fontId="46" fillId="14" borderId="47" xfId="0" applyFont="1" applyFill="1" applyBorder="1" applyAlignment="1">
      <alignment horizontal="center" vertical="center" textRotation="90" wrapText="1"/>
    </xf>
    <xf numFmtId="0" fontId="46" fillId="14" borderId="47" xfId="0" applyFont="1" applyFill="1" applyBorder="1" applyAlignment="1">
      <alignment horizontal="center" vertical="center" wrapText="1"/>
    </xf>
    <xf numFmtId="0" fontId="46" fillId="29" borderId="8" xfId="0" applyFont="1" applyFill="1" applyBorder="1" applyAlignment="1">
      <alignment horizontal="center" vertical="center" wrapText="1"/>
    </xf>
    <xf numFmtId="0" fontId="46" fillId="29" borderId="8" xfId="0" applyFont="1" applyFill="1" applyBorder="1" applyAlignment="1">
      <alignment horizontal="center" vertical="center"/>
    </xf>
    <xf numFmtId="0" fontId="46" fillId="29" borderId="9" xfId="0" applyFont="1" applyFill="1" applyBorder="1" applyAlignment="1">
      <alignment horizontal="center" vertical="center" wrapText="1"/>
    </xf>
    <xf numFmtId="0" fontId="15" fillId="0" borderId="8" xfId="0" applyFont="1" applyBorder="1" applyAlignment="1" applyProtection="1">
      <alignment horizontal="center" vertical="center" wrapText="1"/>
    </xf>
    <xf numFmtId="0" fontId="9" fillId="0" borderId="8" xfId="0" applyFont="1" applyBorder="1" applyAlignment="1" applyProtection="1">
      <alignment vertical="center" wrapText="1"/>
    </xf>
    <xf numFmtId="0" fontId="0" fillId="0" borderId="0" xfId="0" applyFont="1"/>
    <xf numFmtId="0" fontId="9" fillId="0" borderId="8" xfId="0" applyFont="1" applyBorder="1" applyAlignment="1" applyProtection="1">
      <alignment vertical="center"/>
    </xf>
    <xf numFmtId="0" fontId="15" fillId="0" borderId="8" xfId="0" applyFont="1" applyBorder="1" applyAlignment="1" applyProtection="1">
      <alignment horizontal="center" vertical="center" textRotation="90" wrapText="1"/>
    </xf>
    <xf numFmtId="0" fontId="15" fillId="0" borderId="47" xfId="0" applyFont="1" applyBorder="1" applyAlignment="1" applyProtection="1">
      <alignment horizontal="center" vertical="center" textRotation="90" wrapText="1"/>
    </xf>
    <xf numFmtId="0" fontId="55" fillId="0" borderId="47" xfId="0" applyFont="1" applyBorder="1" applyAlignment="1" applyProtection="1">
      <alignment horizontal="center" vertical="center" textRotation="90" wrapText="1"/>
      <protection locked="0"/>
    </xf>
    <xf numFmtId="0" fontId="15" fillId="0" borderId="47" xfId="0" applyFont="1" applyBorder="1" applyAlignment="1" applyProtection="1">
      <alignment horizontal="center" vertical="center" wrapText="1"/>
    </xf>
    <xf numFmtId="0" fontId="9" fillId="0" borderId="47" xfId="0" applyFont="1" applyBorder="1" applyAlignment="1" applyProtection="1">
      <alignment vertical="center" wrapText="1"/>
    </xf>
    <xf numFmtId="0" fontId="55" fillId="0" borderId="8" xfId="0" applyFont="1" applyBorder="1" applyAlignment="1" applyProtection="1">
      <alignment horizontal="center" vertical="center" textRotation="90" wrapText="1"/>
      <protection locked="0"/>
    </xf>
    <xf numFmtId="0" fontId="56" fillId="0" borderId="0" xfId="0" applyFont="1"/>
    <xf numFmtId="0" fontId="9" fillId="2" borderId="0" xfId="0" applyFont="1" applyFill="1"/>
    <xf numFmtId="0" fontId="38" fillId="0" borderId="0" xfId="0" applyFont="1" applyBorder="1"/>
    <xf numFmtId="0" fontId="9" fillId="0" borderId="82" xfId="0" applyFont="1" applyBorder="1" applyAlignment="1">
      <alignment horizontal="center" vertical="center" wrapText="1"/>
    </xf>
    <xf numFmtId="0" fontId="0" fillId="13" borderId="0" xfId="0" applyFill="1" applyAlignment="1">
      <alignment horizontal="center"/>
    </xf>
    <xf numFmtId="0" fontId="19" fillId="13" borderId="0" xfId="0" applyFont="1" applyFill="1" applyAlignment="1">
      <alignment horizontal="center" vertical="center" wrapText="1"/>
    </xf>
    <xf numFmtId="0" fontId="20" fillId="13" borderId="0" xfId="0" applyFont="1" applyFill="1" applyAlignment="1">
      <alignment horizontal="left" vertical="center" wrapText="1"/>
    </xf>
    <xf numFmtId="0" fontId="9" fillId="0" borderId="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textRotation="90" wrapText="1"/>
    </xf>
    <xf numFmtId="0" fontId="9" fillId="0" borderId="23" xfId="0" applyFont="1" applyBorder="1" applyAlignment="1">
      <alignment horizontal="center" vertical="center" textRotation="90" wrapText="1"/>
    </xf>
    <xf numFmtId="0" fontId="9" fillId="0" borderId="3" xfId="0" applyFont="1" applyBorder="1" applyAlignment="1">
      <alignment horizontal="center" vertical="center" textRotation="90" wrapText="1"/>
    </xf>
    <xf numFmtId="0" fontId="9" fillId="10" borderId="2" xfId="0" applyFont="1" applyFill="1" applyBorder="1" applyAlignment="1">
      <alignment horizontal="center" vertical="center" wrapText="1"/>
    </xf>
    <xf numFmtId="0" fontId="9" fillId="10" borderId="23" xfId="0" applyFont="1" applyFill="1" applyBorder="1" applyAlignment="1">
      <alignment horizontal="center" vertical="center" wrapText="1"/>
    </xf>
    <xf numFmtId="0" fontId="9" fillId="10" borderId="3" xfId="0" applyFont="1" applyFill="1" applyBorder="1" applyAlignment="1">
      <alignment horizontal="center" vertical="center" wrapText="1"/>
    </xf>
    <xf numFmtId="17" fontId="9" fillId="0" borderId="2" xfId="0" applyNumberFormat="1" applyFont="1" applyBorder="1" applyAlignment="1">
      <alignment horizontal="center" vertical="center" wrapText="1"/>
    </xf>
    <xf numFmtId="0" fontId="9" fillId="11" borderId="2" xfId="0" applyFont="1" applyFill="1" applyBorder="1" applyAlignment="1">
      <alignment horizontal="center" vertical="center" wrapText="1"/>
    </xf>
    <xf numFmtId="0" fontId="9" fillId="11" borderId="2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2" xfId="0" applyFont="1" applyFill="1" applyBorder="1" applyAlignment="1">
      <alignment horizontal="center" vertical="center" wrapText="1"/>
    </xf>
    <xf numFmtId="0" fontId="9" fillId="9" borderId="23" xfId="0" applyFont="1" applyFill="1" applyBorder="1" applyAlignment="1">
      <alignment horizontal="center" vertical="center" wrapText="1"/>
    </xf>
    <xf numFmtId="0" fontId="9" fillId="9" borderId="3" xfId="0" applyFont="1" applyFill="1" applyBorder="1" applyAlignment="1">
      <alignment horizontal="center" vertical="center" wrapText="1"/>
    </xf>
    <xf numFmtId="17" fontId="9" fillId="0" borderId="23" xfId="0" applyNumberFormat="1" applyFont="1" applyBorder="1" applyAlignment="1">
      <alignment horizontal="center" vertical="center" wrapText="1"/>
    </xf>
    <xf numFmtId="17" fontId="9" fillId="0" borderId="3" xfId="0" applyNumberFormat="1" applyFont="1" applyBorder="1" applyAlignment="1">
      <alignment horizontal="center" vertical="center" wrapText="1"/>
    </xf>
    <xf numFmtId="0" fontId="15" fillId="11" borderId="2" xfId="0" applyFont="1" applyFill="1" applyBorder="1" applyAlignment="1">
      <alignment horizontal="center" vertical="center" wrapText="1"/>
    </xf>
    <xf numFmtId="0" fontId="15" fillId="11" borderId="23" xfId="0" applyFont="1" applyFill="1" applyBorder="1" applyAlignment="1">
      <alignment horizontal="center" vertical="center" wrapText="1"/>
    </xf>
    <xf numFmtId="0" fontId="15" fillId="11" borderId="3" xfId="0" applyFont="1" applyFill="1" applyBorder="1" applyAlignment="1">
      <alignment horizontal="center" vertical="center" wrapText="1"/>
    </xf>
    <xf numFmtId="164" fontId="9" fillId="0" borderId="2" xfId="0" applyNumberFormat="1" applyFont="1" applyBorder="1" applyAlignment="1">
      <alignment horizontal="center" vertical="center" wrapText="1"/>
    </xf>
    <xf numFmtId="164" fontId="9" fillId="0" borderId="23" xfId="0" applyNumberFormat="1" applyFont="1" applyBorder="1" applyAlignment="1">
      <alignment horizontal="center" vertical="center" wrapText="1"/>
    </xf>
    <xf numFmtId="164" fontId="9" fillId="0" borderId="3" xfId="0" applyNumberFormat="1" applyFont="1" applyBorder="1" applyAlignment="1">
      <alignment horizontal="center" vertical="center" wrapText="1"/>
    </xf>
    <xf numFmtId="0" fontId="9" fillId="12" borderId="2" xfId="0" applyFont="1" applyFill="1" applyBorder="1" applyAlignment="1">
      <alignment horizontal="center" vertical="center" wrapText="1"/>
    </xf>
    <xf numFmtId="0" fontId="9" fillId="12" borderId="23" xfId="0" applyFont="1" applyFill="1" applyBorder="1" applyAlignment="1">
      <alignment horizontal="center" vertical="center" wrapText="1"/>
    </xf>
    <xf numFmtId="0" fontId="9" fillId="12" borderId="3" xfId="0" applyFont="1" applyFill="1" applyBorder="1" applyAlignment="1">
      <alignment horizontal="center" vertical="center" wrapText="1"/>
    </xf>
    <xf numFmtId="0" fontId="9" fillId="0" borderId="23" xfId="0" applyNumberFormat="1" applyFont="1" applyBorder="1" applyAlignment="1">
      <alignment horizontal="center" vertical="center" wrapText="1"/>
    </xf>
    <xf numFmtId="0" fontId="9" fillId="0" borderId="3" xfId="0" applyNumberFormat="1"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9" fillId="0" borderId="28" xfId="0" applyFont="1" applyBorder="1" applyAlignment="1">
      <alignment horizontal="center" vertical="center" wrapText="1"/>
    </xf>
    <xf numFmtId="0" fontId="10" fillId="8" borderId="1" xfId="0" applyFont="1" applyFill="1" applyBorder="1" applyAlignment="1" applyProtection="1">
      <alignment horizontal="center" vertical="center" wrapText="1"/>
    </xf>
    <xf numFmtId="0" fontId="3" fillId="0" borderId="14" xfId="0" applyFont="1" applyBorder="1" applyAlignment="1">
      <alignment horizontal="center"/>
    </xf>
    <xf numFmtId="0" fontId="3" fillId="0" borderId="13" xfId="0" applyFont="1" applyBorder="1" applyAlignment="1">
      <alignment horizontal="center"/>
    </xf>
    <xf numFmtId="0" fontId="3" fillId="0" borderId="20" xfId="0" applyFont="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19"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21" xfId="0" applyFont="1" applyBorder="1" applyAlignment="1">
      <alignment horizontal="center"/>
    </xf>
    <xf numFmtId="0" fontId="11" fillId="6" borderId="2" xfId="0" applyFont="1" applyFill="1" applyBorder="1" applyAlignment="1">
      <alignment horizontal="center" vertical="center" wrapText="1"/>
    </xf>
    <xf numFmtId="0" fontId="11" fillId="6" borderId="3"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5" fillId="3" borderId="0" xfId="0" applyFont="1" applyFill="1" applyBorder="1" applyAlignment="1">
      <alignment horizontal="right" vertical="center" wrapText="1"/>
    </xf>
    <xf numFmtId="0" fontId="10" fillId="6" borderId="1" xfId="0" applyFont="1" applyFill="1" applyBorder="1" applyAlignment="1" applyProtection="1">
      <alignment horizontal="center" vertical="center" wrapText="1"/>
    </xf>
    <xf numFmtId="0" fontId="11" fillId="6" borderId="24"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1" fillId="6" borderId="26" xfId="0" applyFont="1" applyFill="1" applyBorder="1" applyAlignment="1">
      <alignment horizontal="center" vertical="center" wrapText="1"/>
    </xf>
    <xf numFmtId="0" fontId="11" fillId="6" borderId="27" xfId="0" applyFont="1" applyFill="1" applyBorder="1" applyAlignment="1">
      <alignment horizontal="center" vertical="center" wrapText="1"/>
    </xf>
    <xf numFmtId="0" fontId="0" fillId="0" borderId="3" xfId="0" applyBorder="1" applyAlignment="1">
      <alignment horizontal="center"/>
    </xf>
    <xf numFmtId="0" fontId="0" fillId="0" borderId="1" xfId="0" applyBorder="1" applyAlignment="1">
      <alignment horizontal="center"/>
    </xf>
    <xf numFmtId="0" fontId="10" fillId="7" borderId="1" xfId="0" applyFont="1" applyFill="1" applyBorder="1" applyAlignment="1" applyProtection="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38" fillId="3" borderId="55" xfId="2" applyFont="1" applyFill="1" applyBorder="1" applyAlignment="1">
      <alignment horizontal="center"/>
    </xf>
    <xf numFmtId="0" fontId="38" fillId="3" borderId="56" xfId="2" applyFont="1" applyFill="1" applyBorder="1" applyAlignment="1">
      <alignment horizontal="center"/>
    </xf>
    <xf numFmtId="0" fontId="38" fillId="3" borderId="58" xfId="2" applyFont="1" applyFill="1" applyBorder="1" applyAlignment="1">
      <alignment horizontal="center"/>
    </xf>
    <xf numFmtId="0" fontId="39" fillId="3" borderId="14" xfId="2" applyFont="1" applyFill="1" applyBorder="1" applyAlignment="1">
      <alignment horizontal="center" vertical="center"/>
    </xf>
    <xf numFmtId="0" fontId="39" fillId="3" borderId="13" xfId="2" applyFont="1" applyFill="1" applyBorder="1" applyAlignment="1">
      <alignment horizontal="center" vertical="center"/>
    </xf>
    <xf numFmtId="0" fontId="39" fillId="3" borderId="20" xfId="2" applyFont="1" applyFill="1" applyBorder="1" applyAlignment="1">
      <alignment horizontal="center" vertical="center"/>
    </xf>
    <xf numFmtId="0" fontId="40" fillId="0" borderId="4" xfId="2" applyFont="1" applyBorder="1" applyAlignment="1">
      <alignment horizontal="left" vertical="center" wrapText="1"/>
    </xf>
    <xf numFmtId="0" fontId="40" fillId="0" borderId="5" xfId="2" applyFont="1" applyBorder="1" applyAlignment="1">
      <alignment horizontal="left" vertical="center" wrapText="1"/>
    </xf>
    <xf numFmtId="0" fontId="40" fillId="0" borderId="6" xfId="2" applyFont="1" applyBorder="1" applyAlignment="1">
      <alignment horizontal="left" vertical="center" wrapText="1"/>
    </xf>
    <xf numFmtId="0" fontId="41" fillId="3" borderId="8" xfId="2" applyFont="1" applyFill="1" applyBorder="1" applyAlignment="1">
      <alignment horizontal="center" vertical="center"/>
    </xf>
    <xf numFmtId="0" fontId="40" fillId="0" borderId="57" xfId="2" applyFont="1" applyBorder="1" applyAlignment="1">
      <alignment horizontal="left" vertical="center" wrapText="1"/>
    </xf>
    <xf numFmtId="0" fontId="40" fillId="0" borderId="8" xfId="2" applyFont="1" applyBorder="1" applyAlignment="1">
      <alignment horizontal="left" vertical="center" wrapText="1"/>
    </xf>
    <xf numFmtId="0" fontId="40" fillId="0" borderId="9" xfId="2" applyFont="1" applyBorder="1" applyAlignment="1">
      <alignment horizontal="left" vertical="center" wrapText="1"/>
    </xf>
    <xf numFmtId="0" fontId="41" fillId="3" borderId="58" xfId="2" applyFont="1" applyFill="1" applyBorder="1" applyAlignment="1">
      <alignment horizontal="center" vertical="center"/>
    </xf>
    <xf numFmtId="0" fontId="41" fillId="3" borderId="59" xfId="2" applyFont="1" applyFill="1" applyBorder="1" applyAlignment="1">
      <alignment horizontal="center" vertical="center"/>
    </xf>
    <xf numFmtId="0" fontId="41" fillId="3" borderId="60" xfId="2" applyFont="1" applyFill="1" applyBorder="1" applyAlignment="1">
      <alignment horizontal="center" vertical="center"/>
    </xf>
    <xf numFmtId="0" fontId="40" fillId="0" borderId="10" xfId="2" applyFont="1" applyBorder="1" applyAlignment="1">
      <alignment horizontal="left" vertical="center" wrapText="1"/>
    </xf>
    <xf numFmtId="0" fontId="40" fillId="0" borderId="11" xfId="2" applyFont="1" applyBorder="1" applyAlignment="1">
      <alignment horizontal="left" vertical="center" wrapText="1"/>
    </xf>
    <xf numFmtId="0" fontId="40" fillId="0" borderId="12" xfId="2" applyFont="1" applyBorder="1" applyAlignment="1">
      <alignment horizontal="left" vertical="center" wrapText="1"/>
    </xf>
    <xf numFmtId="0" fontId="42" fillId="14" borderId="61" xfId="5" applyFont="1" applyFill="1" applyBorder="1" applyAlignment="1">
      <alignment horizontal="center" vertical="center"/>
    </xf>
    <xf numFmtId="0" fontId="42" fillId="14" borderId="62" xfId="5" applyFont="1" applyFill="1" applyBorder="1" applyAlignment="1">
      <alignment horizontal="center" vertical="center"/>
    </xf>
    <xf numFmtId="0" fontId="45" fillId="14" borderId="61" xfId="6" applyFont="1" applyFill="1" applyBorder="1" applyAlignment="1">
      <alignment horizontal="center" vertical="center" wrapText="1"/>
    </xf>
    <xf numFmtId="0" fontId="45" fillId="14" borderId="64" xfId="6" applyFont="1" applyFill="1" applyBorder="1" applyAlignment="1">
      <alignment horizontal="center" vertical="center" wrapText="1"/>
    </xf>
    <xf numFmtId="0" fontId="45" fillId="14" borderId="65" xfId="6" applyFont="1" applyFill="1" applyBorder="1" applyAlignment="1">
      <alignment horizontal="center" vertical="center" wrapText="1"/>
    </xf>
    <xf numFmtId="0" fontId="10" fillId="8" borderId="4" xfId="2" applyFont="1" applyFill="1" applyBorder="1" applyAlignment="1" applyProtection="1">
      <alignment horizontal="center" vertical="center" wrapText="1"/>
      <protection locked="0"/>
    </xf>
    <xf numFmtId="0" fontId="10" fillId="8" borderId="7" xfId="2" applyFont="1" applyFill="1" applyBorder="1" applyAlignment="1" applyProtection="1">
      <alignment horizontal="center" vertical="center" wrapText="1"/>
      <protection locked="0"/>
    </xf>
    <xf numFmtId="0" fontId="10" fillId="8" borderId="5" xfId="2" applyFont="1" applyFill="1" applyBorder="1" applyAlignment="1" applyProtection="1">
      <alignment horizontal="center" vertical="center" wrapText="1"/>
      <protection locked="0"/>
    </xf>
    <xf numFmtId="0" fontId="10" fillId="8" borderId="8" xfId="2" applyFont="1" applyFill="1" applyBorder="1" applyAlignment="1" applyProtection="1">
      <alignment horizontal="center" vertical="center" wrapText="1"/>
      <protection locked="0"/>
    </xf>
    <xf numFmtId="0" fontId="10" fillId="8" borderId="5" xfId="2" applyFont="1" applyFill="1" applyBorder="1" applyAlignment="1" applyProtection="1">
      <alignment horizontal="center" vertical="center"/>
      <protection locked="0"/>
    </xf>
    <xf numFmtId="0" fontId="46" fillId="25" borderId="30" xfId="2" applyFont="1" applyFill="1" applyBorder="1" applyAlignment="1">
      <alignment horizontal="center" vertical="center" wrapText="1"/>
    </xf>
    <xf numFmtId="0" fontId="46" fillId="25" borderId="18" xfId="2" applyFont="1" applyFill="1" applyBorder="1" applyAlignment="1">
      <alignment horizontal="center" vertical="center" wrapText="1"/>
    </xf>
    <xf numFmtId="0" fontId="46" fillId="25" borderId="13" xfId="2" applyFont="1" applyFill="1" applyBorder="1" applyAlignment="1">
      <alignment horizontal="center" vertical="center" wrapText="1"/>
    </xf>
    <xf numFmtId="0" fontId="46" fillId="25" borderId="20" xfId="2" applyFont="1" applyFill="1" applyBorder="1" applyAlignment="1">
      <alignment horizontal="center" vertical="center" wrapText="1"/>
    </xf>
    <xf numFmtId="0" fontId="10" fillId="25" borderId="34" xfId="2" applyFont="1" applyFill="1" applyBorder="1" applyAlignment="1" applyProtection="1">
      <alignment horizontal="center" vertical="center" wrapText="1"/>
      <protection locked="0"/>
    </xf>
    <xf numFmtId="0" fontId="10" fillId="25" borderId="50" xfId="2" applyFont="1" applyFill="1" applyBorder="1" applyAlignment="1" applyProtection="1">
      <alignment horizontal="center" vertical="center" wrapText="1"/>
      <protection locked="0"/>
    </xf>
    <xf numFmtId="0" fontId="10" fillId="25" borderId="35" xfId="2" applyFont="1" applyFill="1" applyBorder="1" applyAlignment="1" applyProtection="1">
      <alignment horizontal="center" vertical="center" wrapText="1"/>
      <protection locked="0"/>
    </xf>
    <xf numFmtId="0" fontId="10" fillId="25" borderId="41" xfId="2" applyFont="1" applyFill="1" applyBorder="1" applyAlignment="1" applyProtection="1">
      <alignment horizontal="center" vertical="center" wrapText="1"/>
      <protection locked="0"/>
    </xf>
    <xf numFmtId="0" fontId="10" fillId="25" borderId="8" xfId="2" applyFont="1" applyFill="1" applyBorder="1" applyAlignment="1" applyProtection="1">
      <alignment horizontal="center" vertical="center" wrapText="1"/>
      <protection locked="0"/>
    </xf>
    <xf numFmtId="0" fontId="10" fillId="25" borderId="9" xfId="2" applyFont="1" applyFill="1" applyBorder="1" applyAlignment="1" applyProtection="1">
      <alignment horizontal="center" vertical="center" wrapText="1"/>
      <protection locked="0"/>
    </xf>
    <xf numFmtId="0" fontId="9" fillId="0" borderId="74" xfId="2" applyFont="1" applyBorder="1" applyAlignment="1">
      <alignment horizontal="center" vertical="center" wrapText="1"/>
    </xf>
    <xf numFmtId="0" fontId="9" fillId="0" borderId="76" xfId="2" applyFont="1" applyBorder="1" applyAlignment="1">
      <alignment horizontal="center" vertical="center" wrapText="1"/>
    </xf>
    <xf numFmtId="0" fontId="9" fillId="0" borderId="77" xfId="2" applyFont="1" applyBorder="1" applyAlignment="1">
      <alignment horizontal="center" vertical="center" wrapText="1"/>
    </xf>
    <xf numFmtId="0" fontId="9" fillId="0" borderId="28" xfId="2" applyFont="1" applyBorder="1" applyAlignment="1">
      <alignment horizontal="center" vertical="center" wrapText="1"/>
    </xf>
    <xf numFmtId="0" fontId="9" fillId="0" borderId="23" xfId="2" applyFont="1" applyBorder="1" applyAlignment="1">
      <alignment horizontal="center" vertical="center" wrapText="1"/>
    </xf>
    <xf numFmtId="0" fontId="9" fillId="0" borderId="3" xfId="2" applyFont="1" applyBorder="1" applyAlignment="1">
      <alignment horizontal="center" vertical="center" wrapText="1"/>
    </xf>
    <xf numFmtId="0" fontId="10" fillId="8" borderId="8" xfId="2" applyFont="1" applyFill="1" applyBorder="1" applyAlignment="1" applyProtection="1">
      <alignment horizontal="center" vertical="center"/>
      <protection locked="0"/>
    </xf>
    <xf numFmtId="0" fontId="9" fillId="0" borderId="2" xfId="2" applyFont="1" applyBorder="1" applyAlignment="1">
      <alignment horizontal="center" vertical="center" wrapText="1"/>
    </xf>
    <xf numFmtId="0" fontId="9" fillId="0" borderId="66" xfId="2" applyFont="1" applyBorder="1" applyAlignment="1">
      <alignment horizontal="center" vertical="center" wrapText="1"/>
    </xf>
    <xf numFmtId="0" fontId="9" fillId="0" borderId="68" xfId="2" applyFont="1" applyBorder="1" applyAlignment="1">
      <alignment horizontal="center" vertical="center" wrapText="1"/>
    </xf>
    <xf numFmtId="0" fontId="9" fillId="0" borderId="85" xfId="2" applyFont="1" applyBorder="1" applyAlignment="1">
      <alignment horizontal="center" vertical="center" wrapText="1"/>
    </xf>
    <xf numFmtId="0" fontId="9" fillId="0" borderId="67" xfId="2" applyFont="1" applyBorder="1" applyAlignment="1">
      <alignment horizontal="center" vertical="center" wrapText="1"/>
    </xf>
    <xf numFmtId="0" fontId="9" fillId="0" borderId="75" xfId="2" applyFont="1" applyBorder="1" applyAlignment="1">
      <alignment horizontal="center" vertical="center" wrapText="1"/>
    </xf>
    <xf numFmtId="0" fontId="9" fillId="0" borderId="29" xfId="2" applyFont="1" applyBorder="1" applyAlignment="1">
      <alignment horizontal="center" vertical="center" wrapText="1"/>
    </xf>
    <xf numFmtId="0" fontId="9" fillId="0" borderId="19" xfId="2" applyFont="1" applyBorder="1" applyAlignment="1">
      <alignment horizontal="center" vertical="center" wrapText="1"/>
    </xf>
    <xf numFmtId="0" fontId="9" fillId="0" borderId="71" xfId="2" applyFont="1" applyBorder="1" applyAlignment="1">
      <alignment horizontal="center" vertical="center" wrapText="1"/>
    </xf>
    <xf numFmtId="0" fontId="9" fillId="0" borderId="80" xfId="2" applyFont="1" applyBorder="1" applyAlignment="1">
      <alignment horizontal="center" vertical="center" wrapText="1"/>
    </xf>
    <xf numFmtId="17" fontId="9" fillId="0" borderId="2" xfId="2" applyNumberFormat="1" applyFont="1" applyBorder="1" applyAlignment="1">
      <alignment horizontal="center" vertical="center" wrapText="1"/>
    </xf>
    <xf numFmtId="17" fontId="9" fillId="0" borderId="23" xfId="2" applyNumberFormat="1" applyFont="1" applyBorder="1" applyAlignment="1">
      <alignment horizontal="center" vertical="center" wrapText="1"/>
    </xf>
    <xf numFmtId="17" fontId="9" fillId="0" borderId="3" xfId="2" applyNumberFormat="1" applyFont="1" applyBorder="1" applyAlignment="1">
      <alignment horizontal="center" vertical="center" wrapText="1"/>
    </xf>
    <xf numFmtId="0" fontId="15" fillId="9" borderId="47" xfId="2" applyFont="1" applyFill="1" applyBorder="1" applyAlignment="1">
      <alignment horizontal="center" vertical="center" wrapText="1"/>
    </xf>
    <xf numFmtId="0" fontId="15" fillId="9" borderId="38" xfId="2" applyFont="1" applyFill="1" applyBorder="1" applyAlignment="1">
      <alignment horizontal="center" vertical="center" wrapText="1"/>
    </xf>
    <xf numFmtId="0" fontId="15" fillId="9" borderId="50" xfId="2" applyFont="1" applyFill="1" applyBorder="1" applyAlignment="1">
      <alignment horizontal="center" vertical="center" wrapText="1"/>
    </xf>
    <xf numFmtId="0" fontId="9" fillId="0" borderId="24" xfId="2" applyFont="1" applyBorder="1" applyAlignment="1">
      <alignment horizontal="center" vertical="center" wrapText="1"/>
    </xf>
    <xf numFmtId="0" fontId="9" fillId="0" borderId="79" xfId="2"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77" xfId="0" applyFont="1" applyBorder="1" applyAlignment="1">
      <alignment horizontal="center" vertical="center" wrapText="1"/>
    </xf>
    <xf numFmtId="0" fontId="38" fillId="0" borderId="70" xfId="2" applyFont="1" applyBorder="1" applyAlignment="1" applyProtection="1">
      <alignment horizontal="center" vertical="center"/>
      <protection locked="0"/>
    </xf>
    <xf numFmtId="0" fontId="38" fillId="0" borderId="0" xfId="2" applyFont="1" applyBorder="1" applyAlignment="1" applyProtection="1">
      <alignment horizontal="center" vertical="center"/>
      <protection locked="0"/>
    </xf>
    <xf numFmtId="0" fontId="60" fillId="11" borderId="28" xfId="2" applyFont="1" applyFill="1" applyBorder="1" applyAlignment="1">
      <alignment horizontal="center" vertical="center" wrapText="1"/>
    </xf>
    <xf numFmtId="0" fontId="60" fillId="11" borderId="23" xfId="2" applyFont="1" applyFill="1" applyBorder="1" applyAlignment="1">
      <alignment horizontal="center" vertical="center" wrapText="1"/>
    </xf>
    <xf numFmtId="0" fontId="15" fillId="12" borderId="28" xfId="2" applyFont="1" applyFill="1" applyBorder="1" applyAlignment="1">
      <alignment horizontal="center" vertical="center" wrapText="1"/>
    </xf>
    <xf numFmtId="0" fontId="15" fillId="12" borderId="23" xfId="2" applyFont="1" applyFill="1" applyBorder="1" applyAlignment="1">
      <alignment horizontal="center" vertical="center" wrapText="1"/>
    </xf>
    <xf numFmtId="0" fontId="32" fillId="0" borderId="78" xfId="2" applyFont="1" applyBorder="1" applyAlignment="1">
      <alignment horizontal="left" vertical="center" wrapText="1"/>
    </xf>
    <xf numFmtId="0" fontId="9" fillId="0" borderId="76" xfId="2" applyFont="1" applyBorder="1" applyAlignment="1">
      <alignment horizontal="left" vertical="center" wrapText="1"/>
    </xf>
    <xf numFmtId="0" fontId="9" fillId="0" borderId="77" xfId="2" applyFont="1" applyBorder="1" applyAlignment="1">
      <alignment horizontal="left" vertical="center" wrapText="1"/>
    </xf>
    <xf numFmtId="0" fontId="9" fillId="0" borderId="24"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71" xfId="0" applyFont="1" applyBorder="1" applyAlignment="1">
      <alignment horizontal="center" vertical="center" wrapText="1"/>
    </xf>
    <xf numFmtId="0" fontId="9" fillId="0" borderId="80" xfId="0" applyFont="1" applyBorder="1" applyAlignment="1">
      <alignment horizontal="center" vertical="center" wrapText="1"/>
    </xf>
    <xf numFmtId="0" fontId="38" fillId="9" borderId="0" xfId="0" applyFont="1" applyFill="1" applyBorder="1" applyAlignment="1">
      <alignment horizontal="center" vertical="center"/>
    </xf>
    <xf numFmtId="0" fontId="11" fillId="26" borderId="2" xfId="2" applyFont="1" applyFill="1" applyBorder="1" applyAlignment="1">
      <alignment horizontal="center" vertical="center" wrapText="1"/>
    </xf>
    <xf numFmtId="0" fontId="11" fillId="26" borderId="23" xfId="2" applyFont="1" applyFill="1" applyBorder="1" applyAlignment="1">
      <alignment horizontal="center" vertical="center" wrapText="1"/>
    </xf>
    <xf numFmtId="0" fontId="11" fillId="26" borderId="3" xfId="2" applyFont="1" applyFill="1" applyBorder="1" applyAlignment="1">
      <alignment horizontal="center" vertical="center" wrapText="1"/>
    </xf>
    <xf numFmtId="0" fontId="59" fillId="26" borderId="0" xfId="0" applyFont="1" applyFill="1" applyBorder="1" applyAlignment="1">
      <alignment horizontal="center" vertical="center"/>
    </xf>
    <xf numFmtId="0" fontId="9" fillId="0" borderId="83" xfId="0" applyFont="1" applyBorder="1" applyAlignment="1">
      <alignment horizontal="center" vertical="center" wrapText="1"/>
    </xf>
    <xf numFmtId="0" fontId="32" fillId="0" borderId="81" xfId="0" applyFont="1" applyBorder="1" applyAlignment="1">
      <alignment horizontal="center" vertical="center" wrapText="1"/>
    </xf>
    <xf numFmtId="0" fontId="59" fillId="26" borderId="17" xfId="0" applyFont="1" applyFill="1" applyBorder="1" applyAlignment="1">
      <alignment horizontal="center" vertical="center"/>
    </xf>
    <xf numFmtId="0" fontId="9" fillId="0" borderId="84" xfId="0" applyFont="1" applyBorder="1" applyAlignment="1">
      <alignment horizontal="center" vertical="center" wrapText="1"/>
    </xf>
    <xf numFmtId="0" fontId="9" fillId="0" borderId="2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2" xfId="0" applyFont="1" applyBorder="1" applyAlignment="1">
      <alignment horizontal="center" vertical="center" wrapText="1"/>
    </xf>
    <xf numFmtId="0" fontId="40" fillId="0" borderId="4" xfId="0" applyFont="1" applyBorder="1" applyAlignment="1">
      <alignment horizontal="center" vertical="center" wrapText="1"/>
    </xf>
    <xf numFmtId="0" fontId="40" fillId="0" borderId="5" xfId="0" applyFont="1" applyBorder="1" applyAlignment="1">
      <alignment horizontal="center" vertical="center" wrapText="1"/>
    </xf>
    <xf numFmtId="0" fontId="40" fillId="0" borderId="30"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6" fillId="14" borderId="34" xfId="0" applyFont="1" applyFill="1" applyBorder="1" applyAlignment="1">
      <alignment horizontal="center" vertical="center" wrapText="1"/>
    </xf>
    <xf numFmtId="0" fontId="46" fillId="14" borderId="50" xfId="0" applyFont="1" applyFill="1" applyBorder="1" applyAlignment="1">
      <alignment horizontal="center" vertical="center" wrapText="1"/>
    </xf>
    <xf numFmtId="0" fontId="44" fillId="14" borderId="8" xfId="0" applyFont="1" applyFill="1" applyBorder="1" applyAlignment="1">
      <alignment horizontal="center" vertical="center"/>
    </xf>
    <xf numFmtId="15" fontId="53" fillId="0" borderId="31" xfId="0" applyNumberFormat="1" applyFont="1" applyBorder="1" applyAlignment="1">
      <alignment horizontal="left" vertical="center"/>
    </xf>
    <xf numFmtId="15" fontId="53" fillId="0" borderId="57" xfId="0" applyNumberFormat="1" applyFont="1" applyBorder="1" applyAlignment="1">
      <alignment horizontal="left" vertical="center"/>
    </xf>
    <xf numFmtId="166" fontId="53" fillId="0" borderId="31" xfId="7" applyNumberFormat="1" applyFont="1" applyBorder="1" applyAlignment="1">
      <alignment vertical="center"/>
    </xf>
    <xf numFmtId="166" fontId="53" fillId="0" borderId="57" xfId="7" applyNumberFormat="1" applyFont="1" applyBorder="1" applyAlignment="1">
      <alignment vertical="center"/>
    </xf>
    <xf numFmtId="0" fontId="46" fillId="14" borderId="4" xfId="0" applyFont="1" applyFill="1" applyBorder="1" applyAlignment="1">
      <alignment horizontal="center" vertical="center"/>
    </xf>
    <xf numFmtId="0" fontId="46" fillId="14" borderId="7" xfId="0" applyFont="1" applyFill="1" applyBorder="1" applyAlignment="1">
      <alignment horizontal="center" vertical="center"/>
    </xf>
    <xf numFmtId="0" fontId="46" fillId="14" borderId="5" xfId="0" applyFont="1" applyFill="1" applyBorder="1" applyAlignment="1">
      <alignment horizontal="center" vertical="center"/>
    </xf>
    <xf numFmtId="0" fontId="46" fillId="14" borderId="8" xfId="0" applyFont="1" applyFill="1" applyBorder="1" applyAlignment="1">
      <alignment horizontal="center" vertical="center"/>
    </xf>
    <xf numFmtId="0" fontId="46" fillId="14" borderId="30" xfId="0" applyFont="1" applyFill="1" applyBorder="1" applyAlignment="1">
      <alignment horizontal="center" vertical="center" wrapText="1"/>
    </xf>
    <xf numFmtId="0" fontId="46" fillId="14" borderId="51" xfId="0" applyFont="1" applyFill="1" applyBorder="1" applyAlignment="1">
      <alignment horizontal="center" vertical="center" wrapText="1"/>
    </xf>
    <xf numFmtId="0" fontId="46" fillId="14" borderId="5" xfId="0" applyFont="1" applyFill="1" applyBorder="1" applyAlignment="1">
      <alignment horizontal="center" vertical="center" wrapText="1"/>
    </xf>
    <xf numFmtId="0" fontId="9" fillId="0" borderId="8" xfId="0" applyFont="1" applyBorder="1" applyAlignment="1" applyProtection="1">
      <alignment horizontal="center" vertical="center"/>
    </xf>
    <xf numFmtId="0" fontId="46" fillId="29" borderId="30" xfId="0" applyFont="1" applyFill="1" applyBorder="1" applyAlignment="1">
      <alignment horizontal="center" vertical="center" wrapText="1"/>
    </xf>
    <xf numFmtId="0" fontId="46" fillId="29" borderId="18" xfId="0" applyFont="1" applyFill="1" applyBorder="1" applyAlignment="1">
      <alignment horizontal="center" vertical="center" wrapText="1"/>
    </xf>
    <xf numFmtId="0" fontId="46" fillId="29" borderId="72" xfId="0" applyFont="1" applyFill="1" applyBorder="1" applyAlignment="1">
      <alignment horizontal="center" vertical="center" wrapText="1"/>
    </xf>
    <xf numFmtId="0" fontId="46" fillId="14" borderId="69" xfId="0" applyFont="1" applyFill="1" applyBorder="1" applyAlignment="1">
      <alignment horizontal="center" vertical="center" wrapText="1"/>
    </xf>
    <xf numFmtId="0" fontId="46" fillId="14" borderId="73" xfId="0" applyFont="1" applyFill="1" applyBorder="1" applyAlignment="1">
      <alignment horizontal="center" vertical="center" wrapText="1"/>
    </xf>
    <xf numFmtId="0" fontId="0" fillId="0" borderId="40" xfId="0" applyFont="1" applyBorder="1" applyAlignment="1">
      <alignment horizontal="center" vertical="center"/>
    </xf>
    <xf numFmtId="0" fontId="9" fillId="0" borderId="8" xfId="0" applyFont="1" applyBorder="1" applyAlignment="1" applyProtection="1">
      <alignment horizontal="center" vertical="center" wrapText="1"/>
    </xf>
    <xf numFmtId="0" fontId="15" fillId="0" borderId="8" xfId="0" applyFont="1" applyBorder="1" applyAlignment="1" applyProtection="1">
      <alignment horizontal="center" vertical="center" textRotation="90" wrapText="1"/>
    </xf>
    <xf numFmtId="0" fontId="15" fillId="0" borderId="8" xfId="0" applyFont="1" applyBorder="1" applyAlignment="1" applyProtection="1">
      <alignment horizontal="center" vertical="center" wrapText="1"/>
    </xf>
    <xf numFmtId="0" fontId="15" fillId="0" borderId="8" xfId="0" applyFont="1" applyBorder="1" applyAlignment="1" applyProtection="1">
      <alignment horizontal="center" vertical="center"/>
    </xf>
    <xf numFmtId="0" fontId="54" fillId="28" borderId="30" xfId="0" applyFont="1" applyFill="1" applyBorder="1" applyAlignment="1">
      <alignment horizontal="center" vertical="center" wrapText="1"/>
    </xf>
    <xf numFmtId="0" fontId="54" fillId="28" borderId="18" xfId="0" applyFont="1" applyFill="1" applyBorder="1" applyAlignment="1">
      <alignment horizontal="center" vertical="center" wrapText="1"/>
    </xf>
    <xf numFmtId="0" fontId="54" fillId="28" borderId="51" xfId="0" applyFont="1" applyFill="1" applyBorder="1" applyAlignment="1">
      <alignment horizontal="center" vertical="center" wrapText="1"/>
    </xf>
    <xf numFmtId="0" fontId="46" fillId="14" borderId="18" xfId="0" applyFont="1" applyFill="1" applyBorder="1" applyAlignment="1">
      <alignment horizontal="center" vertical="center" wrapText="1"/>
    </xf>
    <xf numFmtId="0" fontId="9" fillId="0" borderId="47" xfId="0" applyFont="1" applyBorder="1" applyAlignment="1" applyProtection="1">
      <alignment horizontal="center" vertical="center" wrapText="1"/>
    </xf>
    <xf numFmtId="0" fontId="9" fillId="0" borderId="38" xfId="0" applyFont="1" applyBorder="1" applyAlignment="1" applyProtection="1">
      <alignment horizontal="center" vertical="center" wrapText="1"/>
    </xf>
    <xf numFmtId="0" fontId="9" fillId="0" borderId="50"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xf>
    <xf numFmtId="0" fontId="0" fillId="0" borderId="8" xfId="0" applyFont="1" applyBorder="1" applyAlignment="1">
      <alignment horizontal="center" vertical="center"/>
    </xf>
    <xf numFmtId="0" fontId="15" fillId="0" borderId="47" xfId="0" applyFont="1" applyBorder="1" applyAlignment="1" applyProtection="1">
      <alignment horizontal="center" vertical="center"/>
    </xf>
    <xf numFmtId="0" fontId="9" fillId="0" borderId="47" xfId="0" applyFont="1" applyBorder="1" applyAlignment="1" applyProtection="1">
      <alignment horizontal="center" vertical="center"/>
    </xf>
    <xf numFmtId="0" fontId="9" fillId="0" borderId="38" xfId="0" applyFont="1" applyBorder="1" applyAlignment="1" applyProtection="1">
      <alignment horizontal="center" vertical="center"/>
    </xf>
    <xf numFmtId="0" fontId="3" fillId="0" borderId="8" xfId="0" applyFont="1" applyBorder="1" applyAlignment="1">
      <alignment horizontal="center" vertical="center"/>
    </xf>
    <xf numFmtId="0" fontId="0" fillId="0" borderId="8" xfId="0" applyFont="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24" fillId="3" borderId="14" xfId="0" applyFont="1" applyFill="1" applyBorder="1" applyAlignment="1" applyProtection="1">
      <alignment horizontal="center" vertical="center" wrapText="1"/>
      <protection locked="0"/>
    </xf>
    <xf numFmtId="0" fontId="24" fillId="3" borderId="13" xfId="0" applyFont="1" applyFill="1" applyBorder="1" applyAlignment="1" applyProtection="1">
      <alignment horizontal="center" vertical="center" wrapText="1"/>
      <protection locked="0"/>
    </xf>
    <xf numFmtId="0" fontId="24" fillId="3" borderId="15" xfId="0" applyFont="1" applyFill="1" applyBorder="1" applyAlignment="1" applyProtection="1">
      <alignment horizontal="center" vertical="center" wrapText="1"/>
      <protection locked="0"/>
    </xf>
    <xf numFmtId="0" fontId="24" fillId="3" borderId="0" xfId="0" applyFont="1" applyFill="1" applyBorder="1" applyAlignment="1" applyProtection="1">
      <alignment horizontal="center" vertical="center" wrapText="1"/>
      <protection locked="0"/>
    </xf>
    <xf numFmtId="0" fontId="24" fillId="3" borderId="16" xfId="0" applyFont="1" applyFill="1" applyBorder="1" applyAlignment="1" applyProtection="1">
      <alignment horizontal="center" vertical="center" wrapText="1"/>
      <protection locked="0"/>
    </xf>
    <xf numFmtId="0" fontId="24" fillId="3" borderId="17" xfId="0" applyFont="1" applyFill="1" applyBorder="1" applyAlignment="1" applyProtection="1">
      <alignment horizontal="center" vertical="center" wrapText="1"/>
      <protection locked="0"/>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5" fillId="23" borderId="35" xfId="2" applyFont="1" applyFill="1" applyBorder="1" applyAlignment="1" applyProtection="1">
      <alignment horizontal="center" vertical="center" wrapText="1"/>
    </xf>
    <xf numFmtId="0" fontId="5" fillId="23" borderId="13" xfId="2" applyFont="1" applyFill="1" applyBorder="1" applyAlignment="1" applyProtection="1">
      <alignment horizontal="center" vertical="center" wrapText="1"/>
    </xf>
    <xf numFmtId="0" fontId="5" fillId="23" borderId="39" xfId="2" applyFont="1" applyFill="1" applyBorder="1" applyAlignment="1" applyProtection="1">
      <alignment horizontal="center" vertical="center" wrapText="1"/>
    </xf>
    <xf numFmtId="0" fontId="5" fillId="23" borderId="0" xfId="2" applyFont="1" applyFill="1" applyBorder="1" applyAlignment="1" applyProtection="1">
      <alignment horizontal="center" vertical="center" wrapText="1"/>
    </xf>
    <xf numFmtId="0" fontId="5" fillId="23" borderId="41" xfId="2" applyFont="1" applyFill="1" applyBorder="1" applyAlignment="1" applyProtection="1">
      <alignment horizontal="center" vertical="center" wrapText="1"/>
    </xf>
    <xf numFmtId="0" fontId="5" fillId="23" borderId="22" xfId="2" applyFont="1" applyFill="1" applyBorder="1" applyAlignment="1" applyProtection="1">
      <alignment horizontal="center" vertical="center" wrapText="1"/>
    </xf>
    <xf numFmtId="0" fontId="27" fillId="19" borderId="32" xfId="2" applyFont="1" applyFill="1" applyBorder="1" applyAlignment="1" applyProtection="1">
      <alignment horizontal="center" vertical="center" textRotation="90" wrapText="1"/>
    </xf>
    <xf numFmtId="0" fontId="27" fillId="19" borderId="45" xfId="2" applyFont="1" applyFill="1" applyBorder="1" applyAlignment="1" applyProtection="1">
      <alignment horizontal="center" vertical="center" textRotation="90" wrapText="1"/>
    </xf>
    <xf numFmtId="0" fontId="27" fillId="18" borderId="35" xfId="2" applyFont="1" applyFill="1" applyBorder="1" applyAlignment="1" applyProtection="1">
      <alignment horizontal="center" vertical="center" wrapText="1"/>
    </xf>
    <xf numFmtId="0" fontId="27" fillId="18" borderId="13" xfId="2" applyFont="1" applyFill="1" applyBorder="1" applyAlignment="1" applyProtection="1">
      <alignment horizontal="center" vertical="center" wrapText="1"/>
    </xf>
    <xf numFmtId="0" fontId="27" fillId="18" borderId="36" xfId="2" applyFont="1" applyFill="1" applyBorder="1" applyAlignment="1" applyProtection="1">
      <alignment horizontal="center" vertical="center" wrapText="1"/>
    </xf>
    <xf numFmtId="0" fontId="27" fillId="18" borderId="39" xfId="2" applyFont="1" applyFill="1" applyBorder="1" applyAlignment="1" applyProtection="1">
      <alignment horizontal="center" vertical="center" wrapText="1"/>
    </xf>
    <xf numFmtId="0" fontId="27" fillId="18" borderId="0" xfId="2" applyFont="1" applyFill="1" applyBorder="1" applyAlignment="1" applyProtection="1">
      <alignment horizontal="center" vertical="center" wrapText="1"/>
    </xf>
    <xf numFmtId="0" fontId="27" fillId="18" borderId="40" xfId="2" applyFont="1" applyFill="1" applyBorder="1" applyAlignment="1" applyProtection="1">
      <alignment horizontal="center" vertical="center" wrapText="1"/>
    </xf>
    <xf numFmtId="0" fontId="27" fillId="19" borderId="35" xfId="2" applyFont="1" applyFill="1" applyBorder="1" applyAlignment="1" applyProtection="1">
      <alignment horizontal="center" vertical="center"/>
    </xf>
    <xf numFmtId="0" fontId="27" fillId="19" borderId="13" xfId="2" applyFont="1" applyFill="1" applyBorder="1" applyAlignment="1" applyProtection="1">
      <alignment horizontal="center" vertical="center"/>
    </xf>
    <xf numFmtId="0" fontId="27" fillId="19" borderId="36" xfId="2" applyFont="1" applyFill="1" applyBorder="1" applyAlignment="1" applyProtection="1">
      <alignment horizontal="center" vertical="center"/>
    </xf>
    <xf numFmtId="0" fontId="27" fillId="19" borderId="39" xfId="2" applyFont="1" applyFill="1" applyBorder="1" applyAlignment="1" applyProtection="1">
      <alignment horizontal="center" vertical="center"/>
    </xf>
    <xf numFmtId="0" fontId="27" fillId="19" borderId="0" xfId="2" applyFont="1" applyFill="1" applyBorder="1" applyAlignment="1" applyProtection="1">
      <alignment horizontal="center" vertical="center"/>
    </xf>
    <xf numFmtId="0" fontId="27" fillId="19" borderId="40" xfId="2" applyFont="1" applyFill="1" applyBorder="1" applyAlignment="1" applyProtection="1">
      <alignment horizontal="center" vertical="center"/>
    </xf>
    <xf numFmtId="0" fontId="27" fillId="19" borderId="41" xfId="2" applyFont="1" applyFill="1" applyBorder="1" applyAlignment="1" applyProtection="1">
      <alignment horizontal="center" vertical="center"/>
    </xf>
    <xf numFmtId="0" fontId="27" fillId="19" borderId="22" xfId="2" applyFont="1" applyFill="1" applyBorder="1" applyAlignment="1" applyProtection="1">
      <alignment horizontal="center" vertical="center"/>
    </xf>
    <xf numFmtId="0" fontId="27" fillId="19" borderId="42" xfId="2" applyFont="1" applyFill="1" applyBorder="1" applyAlignment="1" applyProtection="1">
      <alignment horizontal="center" vertical="center"/>
    </xf>
    <xf numFmtId="0" fontId="27" fillId="20" borderId="34" xfId="2" applyFont="1" applyFill="1" applyBorder="1" applyAlignment="1" applyProtection="1">
      <alignment horizontal="center" vertical="center" textRotation="90" wrapText="1"/>
    </xf>
    <xf numFmtId="0" fontId="27" fillId="20" borderId="38" xfId="2" applyFont="1" applyFill="1" applyBorder="1" applyAlignment="1" applyProtection="1">
      <alignment horizontal="center" vertical="center" textRotation="90" wrapText="1"/>
    </xf>
    <xf numFmtId="0" fontId="27" fillId="20" borderId="44" xfId="2" applyFont="1" applyFill="1" applyBorder="1" applyAlignment="1" applyProtection="1">
      <alignment horizontal="center" vertical="center" textRotation="90" wrapText="1"/>
    </xf>
    <xf numFmtId="0" fontId="27" fillId="21" borderId="5" xfId="2" applyFont="1" applyFill="1" applyBorder="1" applyAlignment="1" applyProtection="1">
      <alignment horizontal="center" vertical="center" wrapText="1"/>
    </xf>
    <xf numFmtId="0" fontId="27" fillId="21" borderId="8" xfId="2" applyFont="1" applyFill="1" applyBorder="1" applyAlignment="1" applyProtection="1">
      <alignment horizontal="center" vertical="center" wrapText="1"/>
    </xf>
    <xf numFmtId="0" fontId="5" fillId="22" borderId="13" xfId="2" applyFont="1" applyFill="1" applyBorder="1" applyAlignment="1" applyProtection="1">
      <alignment horizontal="center" vertical="center" wrapText="1"/>
    </xf>
    <xf numFmtId="0" fontId="5" fillId="22" borderId="0" xfId="2" applyFont="1" applyFill="1" applyBorder="1" applyAlignment="1" applyProtection="1">
      <alignment horizontal="center" vertical="center" wrapText="1"/>
    </xf>
    <xf numFmtId="0" fontId="5" fillId="22" borderId="22" xfId="2" applyFont="1" applyFill="1" applyBorder="1" applyAlignment="1" applyProtection="1">
      <alignment horizontal="center" vertical="center" wrapText="1"/>
    </xf>
    <xf numFmtId="0" fontId="5" fillId="0" borderId="33" xfId="2" applyFont="1" applyFill="1" applyBorder="1" applyAlignment="1" applyProtection="1">
      <alignment horizontal="center" vertical="center" textRotation="90"/>
      <protection locked="0"/>
    </xf>
    <xf numFmtId="0" fontId="5" fillId="0" borderId="37" xfId="2" applyFont="1" applyFill="1" applyBorder="1" applyAlignment="1" applyProtection="1">
      <alignment horizontal="center" vertical="center" textRotation="90"/>
      <protection locked="0"/>
    </xf>
    <xf numFmtId="0" fontId="5" fillId="0" borderId="43" xfId="2" applyFont="1" applyFill="1" applyBorder="1" applyAlignment="1" applyProtection="1">
      <alignment horizontal="center" vertical="center" textRotation="90"/>
      <protection locked="0"/>
    </xf>
    <xf numFmtId="0" fontId="5" fillId="0" borderId="34" xfId="2" applyFont="1" applyFill="1" applyBorder="1" applyAlignment="1" applyProtection="1">
      <alignment horizontal="center" vertical="center" textRotation="90"/>
      <protection locked="0"/>
    </xf>
    <xf numFmtId="0" fontId="5" fillId="0" borderId="38" xfId="2" applyFont="1" applyFill="1" applyBorder="1" applyAlignment="1" applyProtection="1">
      <alignment horizontal="center" vertical="center" textRotation="90"/>
      <protection locked="0"/>
    </xf>
    <xf numFmtId="0" fontId="5" fillId="0" borderId="44" xfId="2" applyFont="1" applyFill="1" applyBorder="1" applyAlignment="1" applyProtection="1">
      <alignment horizontal="center" vertical="center" textRotation="90"/>
      <protection locked="0"/>
    </xf>
    <xf numFmtId="0" fontId="15" fillId="0" borderId="34" xfId="2" applyFont="1" applyBorder="1" applyAlignment="1" applyProtection="1">
      <alignment horizontal="center" vertical="center" wrapText="1"/>
      <protection locked="0"/>
    </xf>
    <xf numFmtId="0" fontId="15" fillId="0" borderId="38" xfId="2" applyFont="1" applyBorder="1" applyAlignment="1" applyProtection="1">
      <alignment horizontal="center" vertical="center" wrapText="1"/>
      <protection locked="0"/>
    </xf>
    <xf numFmtId="0" fontId="15" fillId="0" borderId="44" xfId="2" applyFont="1" applyBorder="1" applyAlignment="1" applyProtection="1">
      <alignment horizontal="center" vertical="center" wrapText="1"/>
      <protection locked="0"/>
    </xf>
    <xf numFmtId="0" fontId="27" fillId="16" borderId="33" xfId="2" applyFont="1" applyFill="1" applyBorder="1" applyAlignment="1" applyProtection="1">
      <alignment horizontal="center" vertical="center" wrapText="1"/>
    </xf>
    <xf numFmtId="0" fontId="27" fillId="16" borderId="37" xfId="2" applyFont="1" applyFill="1" applyBorder="1" applyAlignment="1" applyProtection="1">
      <alignment horizontal="center" vertical="center" wrapText="1"/>
    </xf>
    <xf numFmtId="0" fontId="27" fillId="16" borderId="43" xfId="2" applyFont="1" applyFill="1" applyBorder="1" applyAlignment="1" applyProtection="1">
      <alignment horizontal="center" vertical="center" wrapText="1"/>
    </xf>
    <xf numFmtId="0" fontId="27" fillId="16" borderId="34" xfId="2" applyFont="1" applyFill="1" applyBorder="1" applyAlignment="1" applyProtection="1">
      <alignment horizontal="center" vertical="center" wrapText="1"/>
    </xf>
    <xf numFmtId="0" fontId="27" fillId="16" borderId="38" xfId="2" applyFont="1" applyFill="1" applyBorder="1" applyAlignment="1" applyProtection="1">
      <alignment horizontal="center" vertical="center" wrapText="1"/>
    </xf>
    <xf numFmtId="0" fontId="27" fillId="16" borderId="44" xfId="2" applyFont="1" applyFill="1" applyBorder="1" applyAlignment="1" applyProtection="1">
      <alignment horizontal="center" vertical="center" wrapText="1"/>
    </xf>
    <xf numFmtId="0" fontId="27" fillId="17" borderId="5" xfId="2" applyFont="1" applyFill="1" applyBorder="1" applyAlignment="1" applyProtection="1">
      <alignment horizontal="center" vertical="center" wrapText="1"/>
    </xf>
    <xf numFmtId="0" fontId="27" fillId="17" borderId="8" xfId="2" applyFont="1" applyFill="1" applyBorder="1" applyAlignment="1" applyProtection="1">
      <alignment horizontal="center" vertical="center" wrapText="1"/>
    </xf>
    <xf numFmtId="0" fontId="27" fillId="17" borderId="34" xfId="2" applyFont="1" applyFill="1" applyBorder="1" applyAlignment="1" applyProtection="1">
      <alignment horizontal="center" vertical="center" wrapText="1"/>
    </xf>
    <xf numFmtId="0" fontId="27" fillId="17" borderId="38" xfId="2" applyFont="1" applyFill="1" applyBorder="1" applyAlignment="1" applyProtection="1">
      <alignment horizontal="center" vertical="center" wrapText="1"/>
    </xf>
    <xf numFmtId="0" fontId="27" fillId="17" borderId="44" xfId="2" applyFont="1" applyFill="1" applyBorder="1" applyAlignment="1" applyProtection="1">
      <alignment horizontal="center" vertical="center" wrapText="1"/>
    </xf>
    <xf numFmtId="0" fontId="5" fillId="0" borderId="4" xfId="2" applyFont="1" applyFill="1" applyBorder="1" applyAlignment="1" applyProtection="1">
      <alignment horizontal="center" vertical="center" textRotation="90"/>
      <protection locked="0"/>
    </xf>
    <xf numFmtId="0" fontId="5" fillId="0" borderId="7" xfId="2" applyFont="1" applyFill="1" applyBorder="1" applyAlignment="1" applyProtection="1">
      <alignment horizontal="center" vertical="center" textRotation="90"/>
      <protection locked="0"/>
    </xf>
    <xf numFmtId="0" fontId="5" fillId="0" borderId="10" xfId="2" applyFont="1" applyFill="1" applyBorder="1" applyAlignment="1" applyProtection="1">
      <alignment horizontal="center" vertical="center" textRotation="90"/>
      <protection locked="0"/>
    </xf>
    <xf numFmtId="0" fontId="5" fillId="0" borderId="5" xfId="2" applyFont="1" applyFill="1" applyBorder="1" applyAlignment="1" applyProtection="1">
      <alignment horizontal="center" vertical="center" textRotation="90"/>
      <protection locked="0"/>
    </xf>
    <xf numFmtId="0" fontId="5" fillId="0" borderId="8" xfId="2" applyFont="1" applyFill="1" applyBorder="1" applyAlignment="1" applyProtection="1">
      <alignment horizontal="center" vertical="center" textRotation="90"/>
      <protection locked="0"/>
    </xf>
    <xf numFmtId="0" fontId="5" fillId="0" borderId="11" xfId="2" applyFont="1" applyFill="1" applyBorder="1" applyAlignment="1" applyProtection="1">
      <alignment horizontal="center" vertical="center" textRotation="90"/>
      <protection locked="0"/>
    </xf>
    <xf numFmtId="0" fontId="15" fillId="0" borderId="5" xfId="2" applyFont="1" applyBorder="1" applyAlignment="1" applyProtection="1">
      <alignment horizontal="center" vertical="center" wrapText="1"/>
      <protection locked="0"/>
    </xf>
    <xf numFmtId="0" fontId="15" fillId="0" borderId="8" xfId="2" applyFont="1" applyBorder="1" applyAlignment="1" applyProtection="1">
      <alignment horizontal="center" vertical="center" wrapText="1"/>
      <protection locked="0"/>
    </xf>
    <xf numFmtId="0" fontId="15" fillId="0" borderId="11" xfId="2" applyFont="1" applyBorder="1" applyAlignment="1" applyProtection="1">
      <alignment horizontal="center" vertical="center" wrapText="1"/>
      <protection locked="0"/>
    </xf>
    <xf numFmtId="0" fontId="5" fillId="0" borderId="49" xfId="2" applyFont="1" applyFill="1" applyBorder="1" applyAlignment="1" applyProtection="1">
      <alignment horizontal="center" vertical="center" textRotation="90"/>
      <protection locked="0"/>
    </xf>
    <xf numFmtId="0" fontId="5" fillId="0" borderId="47" xfId="2" applyFont="1" applyFill="1" applyBorder="1" applyAlignment="1" applyProtection="1">
      <alignment horizontal="center" vertical="center" textRotation="90"/>
      <protection locked="0"/>
    </xf>
    <xf numFmtId="0" fontId="15" fillId="0" borderId="47" xfId="2" applyFont="1" applyBorder="1" applyAlignment="1" applyProtection="1">
      <alignment horizontal="center" vertical="center" wrapText="1"/>
      <protection locked="0"/>
    </xf>
    <xf numFmtId="0" fontId="5" fillId="3" borderId="4" xfId="2" applyFont="1" applyFill="1" applyBorder="1" applyAlignment="1" applyProtection="1">
      <alignment horizontal="center" vertical="center" textRotation="90"/>
      <protection locked="0"/>
    </xf>
    <xf numFmtId="0" fontId="5" fillId="3" borderId="7" xfId="2" applyFont="1" applyFill="1" applyBorder="1" applyAlignment="1" applyProtection="1">
      <alignment horizontal="center" vertical="center" textRotation="90"/>
      <protection locked="0"/>
    </xf>
    <xf numFmtId="0" fontId="5" fillId="3" borderId="49" xfId="2" applyFont="1" applyFill="1" applyBorder="1" applyAlignment="1" applyProtection="1">
      <alignment horizontal="center" vertical="center" textRotation="90"/>
      <protection locked="0"/>
    </xf>
    <xf numFmtId="0" fontId="15" fillId="3" borderId="5" xfId="2" applyFont="1" applyFill="1" applyBorder="1" applyAlignment="1" applyProtection="1">
      <alignment horizontal="center" vertical="center" wrapText="1"/>
      <protection locked="0"/>
    </xf>
    <xf numFmtId="0" fontId="15" fillId="3" borderId="8" xfId="2" applyFont="1" applyFill="1" applyBorder="1" applyAlignment="1" applyProtection="1">
      <alignment horizontal="center" vertical="center"/>
      <protection locked="0"/>
    </xf>
    <xf numFmtId="0" fontId="15" fillId="3" borderId="47" xfId="2" applyFont="1" applyFill="1" applyBorder="1" applyAlignment="1" applyProtection="1">
      <alignment horizontal="center" vertical="center"/>
      <protection locked="0"/>
    </xf>
    <xf numFmtId="0" fontId="15" fillId="3" borderId="11" xfId="2" applyFont="1" applyFill="1" applyBorder="1" applyAlignment="1" applyProtection="1">
      <alignment horizontal="center" vertical="center"/>
      <protection locked="0"/>
    </xf>
    <xf numFmtId="0" fontId="15" fillId="0" borderId="34" xfId="2" applyFont="1" applyBorder="1" applyAlignment="1" applyProtection="1">
      <alignment horizontal="center" vertical="center"/>
      <protection locked="0"/>
    </xf>
    <xf numFmtId="0" fontId="15" fillId="0" borderId="44" xfId="2" applyFont="1" applyBorder="1" applyAlignment="1" applyProtection="1">
      <alignment horizontal="center" vertical="center"/>
      <protection locked="0"/>
    </xf>
    <xf numFmtId="0" fontId="34" fillId="3" borderId="33" xfId="2" applyFont="1" applyFill="1" applyBorder="1" applyAlignment="1" applyProtection="1">
      <alignment horizontal="center" vertical="center" textRotation="90" wrapText="1"/>
      <protection locked="0"/>
    </xf>
    <xf numFmtId="0" fontId="34" fillId="3" borderId="37" xfId="2" applyFont="1" applyFill="1" applyBorder="1" applyAlignment="1" applyProtection="1">
      <alignment horizontal="center" vertical="center" textRotation="90" wrapText="1"/>
      <protection locked="0"/>
    </xf>
    <xf numFmtId="0" fontId="34" fillId="3" borderId="43" xfId="2" applyFont="1" applyFill="1" applyBorder="1" applyAlignment="1" applyProtection="1">
      <alignment horizontal="center" vertical="center" textRotation="90" wrapText="1"/>
      <protection locked="0"/>
    </xf>
    <xf numFmtId="0" fontId="5" fillId="3" borderId="34" xfId="2" applyFont="1" applyFill="1" applyBorder="1" applyAlignment="1" applyProtection="1">
      <alignment horizontal="center" vertical="center" textRotation="90"/>
      <protection locked="0"/>
    </xf>
    <xf numFmtId="0" fontId="5" fillId="3" borderId="38" xfId="2" applyFont="1" applyFill="1" applyBorder="1" applyAlignment="1" applyProtection="1">
      <alignment horizontal="center" vertical="center" textRotation="90"/>
      <protection locked="0"/>
    </xf>
    <xf numFmtId="0" fontId="5" fillId="3" borderId="44" xfId="2" applyFont="1" applyFill="1" applyBorder="1" applyAlignment="1" applyProtection="1">
      <alignment horizontal="center" vertical="center" textRotation="90"/>
      <protection locked="0"/>
    </xf>
    <xf numFmtId="0" fontId="14" fillId="3" borderId="34" xfId="2" applyFont="1" applyFill="1" applyBorder="1" applyAlignment="1" applyProtection="1">
      <alignment horizontal="center" vertical="center" wrapText="1"/>
      <protection locked="0"/>
    </xf>
    <xf numFmtId="0" fontId="14" fillId="3" borderId="38" xfId="2" applyFont="1" applyFill="1" applyBorder="1" applyAlignment="1" applyProtection="1">
      <alignment horizontal="center" vertical="center" wrapText="1"/>
      <protection locked="0"/>
    </xf>
    <xf numFmtId="0" fontId="14" fillId="3" borderId="44" xfId="2" applyFont="1" applyFill="1" applyBorder="1" applyAlignment="1" applyProtection="1">
      <alignment horizontal="center" vertical="center" wrapText="1"/>
      <protection locked="0"/>
    </xf>
    <xf numFmtId="0" fontId="15" fillId="0" borderId="38" xfId="2" applyFont="1" applyBorder="1" applyAlignment="1" applyProtection="1">
      <alignment horizontal="center" vertical="center"/>
      <protection locked="0"/>
    </xf>
    <xf numFmtId="0" fontId="5" fillId="0" borderId="15" xfId="2" applyFont="1" applyFill="1" applyBorder="1" applyAlignment="1" applyProtection="1">
      <alignment horizontal="center" vertical="center" textRotation="90"/>
      <protection locked="0"/>
    </xf>
    <xf numFmtId="0" fontId="5" fillId="0" borderId="52" xfId="2" applyFont="1" applyFill="1" applyBorder="1" applyAlignment="1" applyProtection="1">
      <alignment horizontal="center" vertical="center" textRotation="90"/>
      <protection locked="0"/>
    </xf>
    <xf numFmtId="0" fontId="15" fillId="0" borderId="50" xfId="2" applyFont="1" applyBorder="1" applyAlignment="1" applyProtection="1">
      <alignment horizontal="center" vertical="center" wrapText="1"/>
      <protection locked="0"/>
    </xf>
    <xf numFmtId="0" fontId="15" fillId="0" borderId="35" xfId="2" applyFont="1" applyBorder="1" applyAlignment="1" applyProtection="1">
      <alignment horizontal="center" vertical="center" wrapText="1"/>
      <protection locked="0"/>
    </xf>
    <xf numFmtId="0" fontId="15" fillId="0" borderId="39" xfId="2" applyFont="1" applyBorder="1" applyAlignment="1" applyProtection="1">
      <alignment horizontal="center" vertical="center" wrapText="1"/>
      <protection locked="0"/>
    </xf>
    <xf numFmtId="0" fontId="15" fillId="0" borderId="54" xfId="2" applyFont="1" applyBorder="1" applyAlignment="1" applyProtection="1">
      <alignment horizontal="center" vertical="center" wrapText="1"/>
      <protection locked="0"/>
    </xf>
  </cellXfs>
  <cellStyles count="8">
    <cellStyle name="Excel Built-in Normal" xfId="1"/>
    <cellStyle name="Hipervínculo" xfId="4" builtinId="8"/>
    <cellStyle name="Millares 2" xfId="7"/>
    <cellStyle name="Normal" xfId="0" builtinId="0"/>
    <cellStyle name="Normal 2" xfId="2"/>
    <cellStyle name="Normal 2 2" xfId="3"/>
    <cellStyle name="Normal 3" xfId="5"/>
    <cellStyle name="Normal_Hoja1" xfId="6"/>
  </cellStyles>
  <dxfs count="920">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FF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auto="1"/>
        <name val="Cambria"/>
        <scheme val="none"/>
      </font>
      <fill>
        <patternFill>
          <bgColor rgb="FF92D050"/>
        </patternFill>
      </fill>
    </dxf>
    <dxf>
      <font>
        <color auto="1"/>
        <name val="Cambria"/>
        <scheme val="none"/>
      </font>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ont>
        <color theme="0"/>
      </font>
      <fill>
        <patternFill>
          <bgColor rgb="FF660033"/>
        </patternFill>
      </fill>
    </dxf>
    <dxf>
      <fill>
        <patternFill>
          <bgColor rgb="FFFFC000"/>
        </patternFill>
      </fill>
    </dxf>
    <dxf>
      <font>
        <b/>
        <i val="0"/>
        <color rgb="FFFFC000"/>
      </font>
      <fill>
        <patternFill>
          <bgColor rgb="FFFF0000"/>
        </patternFill>
      </fill>
    </dxf>
  </dxfs>
  <tableStyles count="0" defaultTableStyle="TableStyleMedium2" defaultPivotStyle="PivotStyleLight16"/>
  <colors>
    <mruColors>
      <color rgb="FF0099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oja1!A1"/></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1019397</xdr:colOff>
      <xdr:row>2</xdr:row>
      <xdr:rowOff>123825</xdr:rowOff>
    </xdr:to>
    <xdr:pic>
      <xdr:nvPicPr>
        <xdr:cNvPr id="2" name="Imagen 11" descr="C:\Users\jorge.espinosa\Desktop\INSOR2.jpg">
          <a:extLst>
            <a:ext uri="{FF2B5EF4-FFF2-40B4-BE49-F238E27FC236}">
              <a16:creationId xmlns:a16="http://schemas.microsoft.com/office/drawing/2014/main" id="{1464A586-395B-4CB7-9D5C-43E75F9D33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57150"/>
          <a:ext cx="1533747"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884464</xdr:colOff>
      <xdr:row>0</xdr:row>
      <xdr:rowOff>192768</xdr:rowOff>
    </xdr:from>
    <xdr:to>
      <xdr:col>2</xdr:col>
      <xdr:colOff>1673678</xdr:colOff>
      <xdr:row>2</xdr:row>
      <xdr:rowOff>652639</xdr:rowOff>
    </xdr:to>
    <xdr:pic>
      <xdr:nvPicPr>
        <xdr:cNvPr id="3" name="Imagen 11" descr="C:\Users\jorge.espinosa\Desktop\INSOR2.jpg">
          <a:extLst>
            <a:ext uri="{FF2B5EF4-FFF2-40B4-BE49-F238E27FC236}">
              <a16:creationId xmlns:a16="http://schemas.microsoft.com/office/drawing/2014/main" id="{39649540-FAAD-4410-8B4F-5B9B6DDAE4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4464" y="192768"/>
          <a:ext cx="2476500" cy="15892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748392</xdr:colOff>
      <xdr:row>0</xdr:row>
      <xdr:rowOff>244928</xdr:rowOff>
    </xdr:from>
    <xdr:to>
      <xdr:col>2</xdr:col>
      <xdr:colOff>2091468</xdr:colOff>
      <xdr:row>2</xdr:row>
      <xdr:rowOff>653143</xdr:rowOff>
    </xdr:to>
    <xdr:pic>
      <xdr:nvPicPr>
        <xdr:cNvPr id="2" name="Imagen 11" descr="C:\Users\jorge.espinosa\Desktop\INSOR2.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4617" y="244928"/>
          <a:ext cx="4457751" cy="2141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285749</xdr:colOff>
      <xdr:row>0</xdr:row>
      <xdr:rowOff>15875</xdr:rowOff>
    </xdr:from>
    <xdr:to>
      <xdr:col>5</xdr:col>
      <xdr:colOff>1381124</xdr:colOff>
      <xdr:row>2</xdr:row>
      <xdr:rowOff>365123</xdr:rowOff>
    </xdr:to>
    <xdr:pic>
      <xdr:nvPicPr>
        <xdr:cNvPr id="2" name="Imagen 11" descr="C:\Users\jorge.espinosa\Desktop\INSOR2.jpg">
          <a:hlinkClick xmlns:r="http://schemas.openxmlformats.org/officeDocument/2006/relationships" r:id="rId1"/>
          <a:extLst>
            <a:ext uri="{FF2B5EF4-FFF2-40B4-BE49-F238E27FC236}">
              <a16:creationId xmlns:a16="http://schemas.microsoft.com/office/drawing/2014/main" id="{98995961-E54C-4435-882A-901FF5C81A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499" y="15875"/>
          <a:ext cx="2838450" cy="1168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611188</xdr:colOff>
      <xdr:row>1</xdr:row>
      <xdr:rowOff>174625</xdr:rowOff>
    </xdr:from>
    <xdr:to>
      <xdr:col>3</xdr:col>
      <xdr:colOff>1039813</xdr:colOff>
      <xdr:row>4</xdr:row>
      <xdr:rowOff>175986</xdr:rowOff>
    </xdr:to>
    <xdr:pic>
      <xdr:nvPicPr>
        <xdr:cNvPr id="2" name="1 Imagen" descr="C:\Users\usuario\Documents\logo_INSOR.png">
          <a:extLst>
            <a:ext uri="{FF2B5EF4-FFF2-40B4-BE49-F238E27FC236}">
              <a16:creationId xmlns:a16="http://schemas.microsoft.com/office/drawing/2014/main" id="{E3669707-6FF7-4B34-AE3D-505526C2AA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17122" b="25146"/>
        <a:stretch>
          <a:fillRect/>
        </a:stretch>
      </xdr:blipFill>
      <xdr:spPr bwMode="auto">
        <a:xfrm>
          <a:off x="858838" y="698500"/>
          <a:ext cx="2333625" cy="1372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oslanders/AppData/Local/Microsoft/Windows/INetCache/Content.Outlook/5K9YZD10/Formato%20Estrategia%20de%20Racionaliz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2\Medici&#243;n%20y%20Mejora\Users\yulieth.diaz\Downloads\MAPA%20DE%20RIEGOS%20PUBLIDRUG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lieth/Downloads/Anexo%2001%20MAPA%20DE%20RIESGOS%20DE%20CORRUPCI&#211;N%202016%20S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yulieth.diaz/Downloads/Formato%20Mapa%20de%20Riesgos%20Corrupci&#243;n_V3%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10.2\Medici&#243;n%20y%20Mejora\Users\yulieth.diaz\Documents\INSOR-%20Productos\MAPA%20DE%20RIESGOS%20INSTITUCIO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10.2\Medici&#243;n%20y%20Mejora\Users\yulieth.diaz\AppData\Local\Microsoft\Windows\Temporary%20Internet%20Files\Content.Outlook\L2809UNK\Matriz%20de%20Riesgos%20MSPI.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INSOR-%20Productos\MAPA%20DE%20RIESGOS%20INSTITUCIO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yulieth.diaz/Downloads/MAPA%20DE%20RIESGOS%20DEL%20PROCESOg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OLMENA/2016/MULTIMODAL%20EXPRESS/MATRIZ%20DE%20PELIGROS%20MULTIMODAL%20EXPRESS%20SA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C2" t="str">
            <v>Central</v>
          </cell>
          <cell r="D2" t="str">
            <v>Escoger opción</v>
          </cell>
          <cell r="E2">
            <v>2013</v>
          </cell>
          <cell r="F2" t="str">
            <v>Factores Externos y/o Internos</v>
          </cell>
        </row>
        <row r="3">
          <cell r="C3" t="str">
            <v>Descentralizado</v>
          </cell>
          <cell r="D3" t="str">
            <v>Bogotá D.C</v>
          </cell>
          <cell r="E3">
            <v>2014</v>
          </cell>
          <cell r="F3" t="str">
            <v>GRAT</v>
          </cell>
        </row>
        <row r="4">
          <cell r="D4" t="str">
            <v>Amazonas</v>
          </cell>
          <cell r="E4">
            <v>2015</v>
          </cell>
          <cell r="F4" t="str">
            <v>Cumplimiento de disposiciones legales</v>
          </cell>
        </row>
        <row r="5">
          <cell r="D5" t="str">
            <v>Antioquia</v>
          </cell>
          <cell r="E5">
            <v>2016</v>
          </cell>
          <cell r="F5" t="str">
            <v>Iniciativa de la institución</v>
          </cell>
        </row>
        <row r="6">
          <cell r="D6" t="str">
            <v>Arauca</v>
          </cell>
        </row>
        <row r="7">
          <cell r="D7" t="str">
            <v>Atlántico</v>
          </cell>
        </row>
        <row r="8">
          <cell r="D8" t="str">
            <v>Bolívar</v>
          </cell>
        </row>
        <row r="9">
          <cell r="D9" t="str">
            <v>Boyacá</v>
          </cell>
        </row>
        <row r="10">
          <cell r="D10" t="str">
            <v>Caldas</v>
          </cell>
        </row>
        <row r="11">
          <cell r="D11" t="str">
            <v>Caquetá</v>
          </cell>
        </row>
        <row r="12">
          <cell r="D12" t="str">
            <v>Casanare</v>
          </cell>
        </row>
        <row r="13">
          <cell r="D13" t="str">
            <v>Cauca</v>
          </cell>
        </row>
        <row r="14">
          <cell r="D14" t="str">
            <v>Cesar</v>
          </cell>
        </row>
        <row r="15">
          <cell r="D15" t="str">
            <v>Choco</v>
          </cell>
        </row>
        <row r="16">
          <cell r="D16" t="str">
            <v>Córdoba</v>
          </cell>
        </row>
        <row r="17">
          <cell r="D17" t="str">
            <v>Cundinamarca</v>
          </cell>
        </row>
        <row r="18">
          <cell r="D18" t="str">
            <v>Guainía</v>
          </cell>
        </row>
        <row r="19">
          <cell r="D19" t="str">
            <v>Guaviare</v>
          </cell>
        </row>
        <row r="20">
          <cell r="D20" t="str">
            <v>Huila</v>
          </cell>
        </row>
        <row r="21">
          <cell r="D21" t="str">
            <v>La Guajira</v>
          </cell>
        </row>
        <row r="22">
          <cell r="D22" t="str">
            <v>Magdalena</v>
          </cell>
        </row>
        <row r="23">
          <cell r="D23" t="str">
            <v>Meta</v>
          </cell>
        </row>
        <row r="24">
          <cell r="D24" t="str">
            <v>Nariño</v>
          </cell>
        </row>
        <row r="25">
          <cell r="D25" t="str">
            <v>Norte de Santander</v>
          </cell>
        </row>
        <row r="26">
          <cell r="D26" t="str">
            <v>Putumayo</v>
          </cell>
        </row>
        <row r="27">
          <cell r="D27" t="str">
            <v>Quindío</v>
          </cell>
        </row>
        <row r="28">
          <cell r="D28" t="str">
            <v>Risaralda</v>
          </cell>
        </row>
        <row r="29">
          <cell r="D29" t="str">
            <v>San Andrés y Providencia</v>
          </cell>
        </row>
        <row r="30">
          <cell r="D30" t="str">
            <v>Santander</v>
          </cell>
        </row>
        <row r="31">
          <cell r="D31" t="str">
            <v>Sucre</v>
          </cell>
        </row>
        <row r="32">
          <cell r="D32" t="str">
            <v>Tolima</v>
          </cell>
        </row>
        <row r="33">
          <cell r="D33" t="str">
            <v>Valle del Cauca</v>
          </cell>
        </row>
        <row r="34">
          <cell r="D34" t="str">
            <v>Vaupes</v>
          </cell>
        </row>
        <row r="35">
          <cell r="D35" t="str">
            <v>Vichada</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1"/>
      <sheetName val="MAPA DE RIESGOS"/>
      <sheetName val="Hoja4"/>
      <sheetName val="T PROBABILIDAD"/>
      <sheetName val="T IMPACTO"/>
      <sheetName val="MATRIZ DE CALIFICACIÓN"/>
    </sheetNames>
    <sheetDataSet>
      <sheetData sheetId="0" refreshError="1"/>
      <sheetData sheetId="1"/>
      <sheetData sheetId="2">
        <row r="3">
          <cell r="C3" t="str">
            <v>Gestión Estratégica</v>
          </cell>
          <cell r="D3" t="str">
            <v>Riesgo de Corrupción</v>
          </cell>
          <cell r="E3" t="str">
            <v>Raro</v>
          </cell>
          <cell r="F3" t="str">
            <v>Insignificante</v>
          </cell>
          <cell r="G3" t="str">
            <v>Evitar</v>
          </cell>
          <cell r="H3" t="str">
            <v>Preventivo</v>
          </cell>
        </row>
        <row r="4">
          <cell r="C4" t="str">
            <v>Gestión de la mejora</v>
          </cell>
          <cell r="D4" t="str">
            <v>Riesgo de Cumplimiento</v>
          </cell>
          <cell r="E4" t="str">
            <v>Improbable</v>
          </cell>
          <cell r="F4" t="str">
            <v>Menor</v>
          </cell>
          <cell r="G4" t="str">
            <v>Reducir</v>
          </cell>
          <cell r="H4" t="str">
            <v>Correctivo</v>
          </cell>
        </row>
        <row r="5">
          <cell r="C5" t="str">
            <v>Gestión Comercial</v>
          </cell>
          <cell r="D5" t="str">
            <v>Riesgo de Imagen</v>
          </cell>
          <cell r="E5" t="str">
            <v>Posible</v>
          </cell>
          <cell r="F5" t="str">
            <v>Moderado</v>
          </cell>
          <cell r="G5" t="str">
            <v>Compartir</v>
          </cell>
        </row>
        <row r="6">
          <cell r="C6" t="str">
            <v>Gestión de Diseño</v>
          </cell>
          <cell r="D6" t="str">
            <v>Riesgo de Tecnología</v>
          </cell>
          <cell r="E6" t="str">
            <v>Probable</v>
          </cell>
          <cell r="F6" t="str">
            <v>Mayor</v>
          </cell>
          <cell r="G6" t="str">
            <v>Asumir</v>
          </cell>
        </row>
        <row r="7">
          <cell r="C7" t="str">
            <v>Gestión de Producción</v>
          </cell>
          <cell r="D7" t="str">
            <v>Riesgo Estratégico</v>
          </cell>
          <cell r="E7" t="str">
            <v>Casi seguro</v>
          </cell>
          <cell r="F7" t="str">
            <v>Catastrófico</v>
          </cell>
        </row>
        <row r="8">
          <cell r="C8" t="str">
            <v>Gestión Logística</v>
          </cell>
          <cell r="D8" t="str">
            <v>Riesgo Financiero</v>
          </cell>
        </row>
        <row r="9">
          <cell r="C9" t="str">
            <v>Gestión Humana</v>
          </cell>
          <cell r="D9" t="str">
            <v>Riesgo Operativo</v>
          </cell>
        </row>
        <row r="10">
          <cell r="C10" t="str">
            <v>Gestión de Abastecimiento</v>
          </cell>
          <cell r="D10" t="str">
            <v>Riesgo Medio Ambiental</v>
          </cell>
        </row>
        <row r="11">
          <cell r="C11" t="str">
            <v>Gestión Financiera</v>
          </cell>
        </row>
        <row r="12">
          <cell r="C12" t="str">
            <v>Gestión de Mantenimiento</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ronograma Gestión RC 2016"/>
      <sheetName val="AnálisisRC"/>
      <sheetName val="F_Controles"/>
      <sheetName val="Matriz Riesgos de Corrupción"/>
      <sheetName val="F_Imp_AU1"/>
      <sheetName val="F_Imp_AI1"/>
      <sheetName val="F_Imp_SU1"/>
      <sheetName val="F_Imp_RI1"/>
      <sheetName val="F_Imp_ME1"/>
      <sheetName val="F_Imp_PA1"/>
      <sheetName val="F_Imp_PP1"/>
      <sheetName val="F_Imp_PC1"/>
      <sheetName val="F_Imp_GD1"/>
      <sheetName val="F_Imp_RC1"/>
    </sheetNames>
    <sheetDataSet>
      <sheetData sheetId="0"/>
      <sheetData sheetId="1"/>
      <sheetData sheetId="2">
        <row r="28">
          <cell r="B28" t="str">
            <v>Gestión de Atención al Usuario del Sistema General de Seguridad Social en Salud</v>
          </cell>
          <cell r="C28" t="str">
            <v>Realizar cobros indebidos o solicitar favores a cambio de filtrar, alterar información, retrasar o agilizar decisiones derivadas de la solución de PQRD.</v>
          </cell>
          <cell r="D28">
            <v>2</v>
          </cell>
          <cell r="E28">
            <v>10</v>
          </cell>
          <cell r="F28" t="str">
            <v>AU</v>
          </cell>
        </row>
        <row r="29">
          <cell r="B29" t="str">
            <v xml:space="preserve">Auditoría a los Sujetos Vigilados </v>
          </cell>
          <cell r="C29" t="str">
            <v>Con conocimiento de quien verifica información en la Supersalud, permitir injustificadamente a los vigilados que continúen las falencias en la prestación de servicios de salud, a cambio de incentivos económicos/favores.</v>
          </cell>
          <cell r="D29">
            <v>2</v>
          </cell>
          <cell r="E29">
            <v>20</v>
          </cell>
          <cell r="F29" t="str">
            <v>AI</v>
          </cell>
        </row>
        <row r="30">
          <cell r="B30" t="str">
            <v>Supervisión a los Sujetos Vigilados de la Superintendencia Nacional de Salud</v>
          </cell>
          <cell r="C30" t="str">
            <v>Permitir la habilitación y modificaciones de EAPB que no cumplen las condiciones mínimas requeridas, y recibir algún tipo de contraprestación/favor a cambio.</v>
          </cell>
          <cell r="D30">
            <v>2</v>
          </cell>
          <cell r="E30">
            <v>20</v>
          </cell>
          <cell r="F30" t="str">
            <v>SU</v>
          </cell>
        </row>
        <row r="31">
          <cell r="B31" t="str">
            <v>Evaluación Integral de Riesgos de Sujetos Vigilados</v>
          </cell>
          <cell r="C31" t="str">
            <v xml:space="preserve">Con conocimiento de quien verifica los riesgos en las entidades vigiladas, ocultar la situación real, o no actuar con rigor y oportunidad frente a los riesgos evidenciados y solicitar cobros o favores a cambio. </v>
          </cell>
          <cell r="D31">
            <v>1</v>
          </cell>
          <cell r="E31">
            <v>20</v>
          </cell>
          <cell r="F31" t="str">
            <v>RI</v>
          </cell>
        </row>
        <row r="32">
          <cell r="B32" t="str">
            <v xml:space="preserve">Adopción y Seguimiento de Acciones y Medidas Especiales </v>
          </cell>
          <cell r="C32" t="str">
            <v>Decisiones inapropiadas relacionadas con medidas especiales (imposición, prórroga, modificación, terminación) que obedecen a incentivos de tipo económico, político, o fundamentadas en razones no técnicas.</v>
          </cell>
          <cell r="D32">
            <v>2</v>
          </cell>
          <cell r="E32">
            <v>20</v>
          </cell>
          <cell r="F32" t="str">
            <v>ME</v>
          </cell>
        </row>
        <row r="33">
          <cell r="B33" t="str">
            <v xml:space="preserve">Gestión del Procedimiento Administrativo </v>
          </cell>
          <cell r="C33" t="str">
            <v>Solicitar pagos/favores a cambio de no adelantar, no impulsar, ni resolver las investigaciones administrativas, ni imponer a las entidades vigiladas las sanciones o medidas a que haya lugar.</v>
          </cell>
          <cell r="D33">
            <v>2</v>
          </cell>
          <cell r="E33">
            <v>20</v>
          </cell>
          <cell r="F33" t="str">
            <v>PA</v>
          </cell>
        </row>
        <row r="34">
          <cell r="B34" t="str">
            <v xml:space="preserve">Pre Contractual </v>
          </cell>
          <cell r="C34" t="str">
            <v>Pliegos de condiciones hechos a la medida de un oferente en particular.</v>
          </cell>
          <cell r="D34">
            <v>1</v>
          </cell>
          <cell r="E34">
            <v>10</v>
          </cell>
          <cell r="F34" t="str">
            <v>PP</v>
          </cell>
        </row>
        <row r="35">
          <cell r="B35" t="str">
            <v xml:space="preserve">Contractual </v>
          </cell>
          <cell r="C35" t="str">
            <v>Supervisión no adecuada que permita omitir sanciones a contratistas</v>
          </cell>
          <cell r="D35">
            <v>1</v>
          </cell>
          <cell r="E35">
            <v>10</v>
          </cell>
          <cell r="F35" t="str">
            <v>PC</v>
          </cell>
        </row>
        <row r="36">
          <cell r="B36" t="str">
            <v xml:space="preserve">Administración de la Gestión Documental </v>
          </cell>
          <cell r="C36" t="str">
            <v>Favorecer a terceros otorgando tiempos adicionales a los términos establecidos para efectuar la notificación y solicitar cobros/favores a cambio.</v>
          </cell>
          <cell r="D36">
            <v>2</v>
          </cell>
          <cell r="E36">
            <v>20</v>
          </cell>
          <cell r="F36" t="str">
            <v>GD</v>
          </cell>
        </row>
        <row r="37">
          <cell r="B37" t="str">
            <v xml:space="preserve">Resolución de Conflictos Derivados entre los actores del Sistema General de Seguridad Social en Salud </v>
          </cell>
          <cell r="C37" t="str">
            <v>Seguimiento no oportuno a los compromisos establecidos en la conciliación, en beneficio de alguna de las partes.</v>
          </cell>
          <cell r="D37">
            <v>2</v>
          </cell>
          <cell r="E37">
            <v>20</v>
          </cell>
          <cell r="F37" t="str">
            <v>RC</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riesgos corrupción"/>
      <sheetName val="Tablas"/>
      <sheetName val="Calculo Impacto"/>
      <sheetName val="F_Control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ntexto Estratégico"/>
      <sheetName val="Mapa"/>
      <sheetName val="Matriz de Calificación"/>
      <sheetName val="Tablas"/>
      <sheetName val="Hoja4"/>
    </sheetNames>
    <sheetDataSet>
      <sheetData sheetId="0" refreshError="1"/>
      <sheetData sheetId="1" refreshError="1"/>
      <sheetData sheetId="2" refreshError="1"/>
      <sheetData sheetId="3" refreshError="1"/>
      <sheetData sheetId="4" refreshError="1">
        <row r="1">
          <cell r="A1" t="str">
            <v>RaroInsignificante</v>
          </cell>
          <cell r="B1" t="str">
            <v>Baja</v>
          </cell>
        </row>
        <row r="2">
          <cell r="A2" t="str">
            <v>RaroMenor</v>
          </cell>
          <cell r="B2" t="str">
            <v>Baja</v>
          </cell>
        </row>
        <row r="3">
          <cell r="A3" t="str">
            <v>RaroModerado</v>
          </cell>
          <cell r="B3" t="str">
            <v>Moderada</v>
          </cell>
        </row>
        <row r="4">
          <cell r="A4" t="str">
            <v>RaroMayor</v>
          </cell>
          <cell r="B4" t="str">
            <v>Alta</v>
          </cell>
        </row>
        <row r="5">
          <cell r="A5" t="str">
            <v>RaroCatastrófico</v>
          </cell>
          <cell r="B5" t="str">
            <v>Alta</v>
          </cell>
        </row>
        <row r="6">
          <cell r="A6" t="str">
            <v>ImprobableInsignificante</v>
          </cell>
          <cell r="B6" t="str">
            <v>Baja</v>
          </cell>
        </row>
        <row r="7">
          <cell r="A7" t="str">
            <v>ImprobableMenor</v>
          </cell>
          <cell r="B7" t="str">
            <v>Baja</v>
          </cell>
        </row>
        <row r="8">
          <cell r="A8" t="str">
            <v>ImprobableModerado</v>
          </cell>
          <cell r="B8" t="str">
            <v>Moderada</v>
          </cell>
        </row>
        <row r="9">
          <cell r="A9" t="str">
            <v>ImprobableMayor</v>
          </cell>
          <cell r="B9" t="str">
            <v>Alta</v>
          </cell>
        </row>
        <row r="10">
          <cell r="A10" t="str">
            <v>ImprobableCatastrófico</v>
          </cell>
          <cell r="B10" t="str">
            <v>Extrema</v>
          </cell>
        </row>
        <row r="11">
          <cell r="A11" t="str">
            <v>ModeradaInsignificante</v>
          </cell>
          <cell r="B11" t="str">
            <v>Baja</v>
          </cell>
        </row>
        <row r="12">
          <cell r="A12" t="str">
            <v>ModeradaMenor</v>
          </cell>
          <cell r="B12" t="str">
            <v>Moderada</v>
          </cell>
        </row>
        <row r="13">
          <cell r="A13" t="str">
            <v>ModeradaModerado</v>
          </cell>
          <cell r="B13" t="str">
            <v>Alta</v>
          </cell>
        </row>
        <row r="14">
          <cell r="A14" t="str">
            <v>ModeradaMayor</v>
          </cell>
          <cell r="B14" t="str">
            <v>Extrema</v>
          </cell>
        </row>
        <row r="15">
          <cell r="A15" t="str">
            <v>ModeradaCatastrófico</v>
          </cell>
          <cell r="B15" t="str">
            <v>Extrema</v>
          </cell>
        </row>
        <row r="16">
          <cell r="A16" t="str">
            <v>ProbableInsignificante</v>
          </cell>
          <cell r="B16" t="str">
            <v>Moderada</v>
          </cell>
        </row>
        <row r="17">
          <cell r="A17" t="str">
            <v>ProbableMenor</v>
          </cell>
          <cell r="B17" t="str">
            <v>Alta</v>
          </cell>
        </row>
        <row r="18">
          <cell r="A18" t="str">
            <v>ProbableModerado</v>
          </cell>
          <cell r="B18" t="str">
            <v>Alta</v>
          </cell>
        </row>
        <row r="19">
          <cell r="A19" t="str">
            <v>ProbableMayor</v>
          </cell>
          <cell r="B19" t="str">
            <v>Extrema</v>
          </cell>
        </row>
        <row r="20">
          <cell r="A20" t="str">
            <v>ProbableCatastrófico</v>
          </cell>
          <cell r="B20" t="str">
            <v>Extrema</v>
          </cell>
        </row>
        <row r="21">
          <cell r="A21" t="str">
            <v>Casi SeguroInsignificante</v>
          </cell>
          <cell r="B21" t="str">
            <v>Alta</v>
          </cell>
        </row>
        <row r="22">
          <cell r="A22" t="str">
            <v>Casi SeguroMenor</v>
          </cell>
          <cell r="B22" t="str">
            <v>Alta</v>
          </cell>
        </row>
        <row r="23">
          <cell r="A23" t="str">
            <v>Casi SeguroModerado</v>
          </cell>
          <cell r="B23" t="str">
            <v>Extrema</v>
          </cell>
        </row>
        <row r="24">
          <cell r="A24" t="str">
            <v>Casi SeguroMayor</v>
          </cell>
          <cell r="B24" t="str">
            <v>Extrema</v>
          </cell>
        </row>
        <row r="25">
          <cell r="A25" t="str">
            <v>Casi SeguroCatastrófico</v>
          </cell>
          <cell r="B25" t="str">
            <v>Extrema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apa"/>
      <sheetName val="MR DE"/>
      <sheetName val="MR CE"/>
      <sheetName val="MR PD"/>
      <sheetName val="MR GC"/>
      <sheetName val="MR GE"/>
      <sheetName val="MR SC"/>
      <sheetName val="MR BYS"/>
      <sheetName val="MR TICS"/>
      <sheetName val="MR TH"/>
      <sheetName val="MR GF"/>
      <sheetName val="MR CT"/>
      <sheetName val="MR GJ"/>
      <sheetName val="MR GD"/>
      <sheetName val="MR EC"/>
      <sheetName val="MR MM"/>
      <sheetName val="Matriz de Calificación"/>
      <sheetName val="Tablas"/>
      <sheetName val="Hoja4"/>
      <sheetName val="1. Contexto Estratégic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A1" t="str">
            <v>RaroInsignificante</v>
          </cell>
          <cell r="B1" t="str">
            <v>Baja</v>
          </cell>
        </row>
        <row r="2">
          <cell r="A2" t="str">
            <v>RaroMenor</v>
          </cell>
          <cell r="B2" t="str">
            <v>Baja</v>
          </cell>
        </row>
        <row r="3">
          <cell r="A3" t="str">
            <v>RaroModerado</v>
          </cell>
          <cell r="B3" t="str">
            <v>Moderada</v>
          </cell>
          <cell r="D3" t="str">
            <v>Extrema</v>
          </cell>
          <cell r="E3" t="str">
            <v xml:space="preserve"> Zona de riesgo Extrema: Reducir el riesgo, Evitar, Compartir o Transferir</v>
          </cell>
        </row>
        <row r="4">
          <cell r="A4" t="str">
            <v>RaroMayor</v>
          </cell>
          <cell r="B4" t="str">
            <v>Alta</v>
          </cell>
          <cell r="D4" t="str">
            <v>Alta</v>
          </cell>
          <cell r="E4" t="str">
            <v xml:space="preserve">Zona de riesgo Alta: Reducir el riesgo, Evitar, Compartir o Transferir </v>
          </cell>
        </row>
        <row r="5">
          <cell r="A5" t="str">
            <v>RaroCatastrófico</v>
          </cell>
          <cell r="B5" t="str">
            <v>Alta</v>
          </cell>
          <cell r="D5" t="str">
            <v>Moderada</v>
          </cell>
          <cell r="E5" t="str">
            <v>Zona de riesgo Moderada: Asumir el riesgo, Reducir el riesgo</v>
          </cell>
        </row>
        <row r="6">
          <cell r="A6" t="str">
            <v>ImprobableInsignificante</v>
          </cell>
          <cell r="B6" t="str">
            <v>Baja</v>
          </cell>
          <cell r="D6" t="str">
            <v>Baja</v>
          </cell>
          <cell r="E6" t="str">
            <v>Zona de riesgo Baja: Asumir el riesgo</v>
          </cell>
        </row>
        <row r="7">
          <cell r="A7" t="str">
            <v>ImprobableMenor</v>
          </cell>
          <cell r="B7" t="str">
            <v>Baja</v>
          </cell>
        </row>
        <row r="8">
          <cell r="A8" t="str">
            <v>ImprobableModerado</v>
          </cell>
          <cell r="B8" t="str">
            <v>Moderada</v>
          </cell>
        </row>
        <row r="9">
          <cell r="A9" t="str">
            <v>ImprobableMayor</v>
          </cell>
          <cell r="B9" t="str">
            <v>Alta</v>
          </cell>
        </row>
        <row r="10">
          <cell r="A10" t="str">
            <v>ImprobableCatastrófico</v>
          </cell>
          <cell r="B10" t="str">
            <v>Extrema</v>
          </cell>
        </row>
        <row r="11">
          <cell r="A11" t="str">
            <v>ModeradaInsignificante</v>
          </cell>
          <cell r="B11" t="str">
            <v>Baja</v>
          </cell>
        </row>
        <row r="12">
          <cell r="A12" t="str">
            <v>ModeradaMenor</v>
          </cell>
          <cell r="B12" t="str">
            <v>Moderada</v>
          </cell>
        </row>
        <row r="13">
          <cell r="A13" t="str">
            <v>ModeradaModerado</v>
          </cell>
          <cell r="B13" t="str">
            <v>Alta</v>
          </cell>
        </row>
        <row r="14">
          <cell r="A14" t="str">
            <v>ModeradaMayor</v>
          </cell>
          <cell r="B14" t="str">
            <v>Extrema</v>
          </cell>
        </row>
        <row r="15">
          <cell r="A15" t="str">
            <v>ModeradaCatastrófico</v>
          </cell>
          <cell r="B15" t="str">
            <v>Extrema</v>
          </cell>
        </row>
        <row r="16">
          <cell r="A16" t="str">
            <v>ProbableInsignificante</v>
          </cell>
          <cell r="B16" t="str">
            <v>Moderada</v>
          </cell>
        </row>
        <row r="17">
          <cell r="A17" t="str">
            <v>ProbableMenor</v>
          </cell>
          <cell r="B17" t="str">
            <v>Alta</v>
          </cell>
        </row>
        <row r="18">
          <cell r="A18" t="str">
            <v>ProbableModerado</v>
          </cell>
          <cell r="B18" t="str">
            <v>Alta</v>
          </cell>
        </row>
        <row r="19">
          <cell r="A19" t="str">
            <v>ProbableMayor</v>
          </cell>
          <cell r="B19" t="str">
            <v>Extrema</v>
          </cell>
        </row>
        <row r="20">
          <cell r="A20" t="str">
            <v>ProbableCatastrófico</v>
          </cell>
          <cell r="B20" t="str">
            <v>Extrema</v>
          </cell>
        </row>
        <row r="21">
          <cell r="A21" t="str">
            <v>Casi SeguroInsignificante</v>
          </cell>
          <cell r="B21" t="str">
            <v>Alta</v>
          </cell>
        </row>
        <row r="22">
          <cell r="A22" t="str">
            <v>Casi SeguroMenor</v>
          </cell>
          <cell r="B22" t="str">
            <v>Alta</v>
          </cell>
        </row>
        <row r="23">
          <cell r="A23" t="str">
            <v>Casi SeguroModerado</v>
          </cell>
          <cell r="B23" t="str">
            <v>Extrema</v>
          </cell>
        </row>
        <row r="24">
          <cell r="A24" t="str">
            <v>Casi SeguroMayor</v>
          </cell>
          <cell r="B24" t="str">
            <v>Extrema</v>
          </cell>
        </row>
        <row r="25">
          <cell r="A25" t="str">
            <v>Casi SeguroCatastrófico</v>
          </cell>
          <cell r="B25" t="str">
            <v>Extrema</v>
          </cell>
        </row>
      </sheetData>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ntexto Estratégico"/>
      <sheetName val="Mapa"/>
      <sheetName val="Matriz de Calificación"/>
      <sheetName val="Tablas"/>
      <sheetName val="Hoja4"/>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MR Proceso"/>
      <sheetName val="Matriz de Calificación"/>
      <sheetName val="Hoja4"/>
      <sheetName val="Tablas"/>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LTIMODAL EXPRESS"/>
      <sheetName val="CLASIFICACION DE PELIGROS"/>
      <sheetName val="Hoja2"/>
      <sheetName val="Hoja3"/>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zoomScale="115" zoomScaleNormal="115" workbookViewId="0">
      <selection activeCell="A6" sqref="A6"/>
    </sheetView>
  </sheetViews>
  <sheetFormatPr baseColWidth="10" defaultRowHeight="15" x14ac:dyDescent="0.25"/>
  <cols>
    <col min="1" max="1" width="8.85546875" customWidth="1"/>
    <col min="2" max="2" width="18.7109375" customWidth="1"/>
    <col min="7" max="7" width="2.7109375" customWidth="1"/>
    <col min="8" max="8" width="24.42578125" customWidth="1"/>
    <col min="9" max="9" width="25.7109375" customWidth="1"/>
    <col min="10" max="11" width="22.42578125" customWidth="1"/>
  </cols>
  <sheetData>
    <row r="1" spans="1:11" s="28" customFormat="1" ht="22.5" customHeight="1" x14ac:dyDescent="0.25">
      <c r="A1" s="305"/>
      <c r="B1" s="305"/>
      <c r="C1" s="306" t="s">
        <v>1176</v>
      </c>
      <c r="D1" s="306"/>
      <c r="E1" s="306"/>
      <c r="F1" s="306"/>
      <c r="G1" s="306"/>
      <c r="H1" s="306"/>
    </row>
    <row r="2" spans="1:11" s="28" customFormat="1" ht="22.5" customHeight="1" x14ac:dyDescent="0.25">
      <c r="A2" s="305"/>
      <c r="B2" s="305"/>
      <c r="C2" s="306"/>
      <c r="D2" s="306"/>
      <c r="E2" s="306"/>
      <c r="F2" s="306"/>
      <c r="G2" s="306"/>
      <c r="H2" s="306"/>
    </row>
    <row r="3" spans="1:11" s="28" customFormat="1" ht="22.5" customHeight="1" x14ac:dyDescent="0.25">
      <c r="A3" s="305"/>
      <c r="B3" s="305"/>
      <c r="C3" s="306"/>
      <c r="D3" s="306"/>
      <c r="E3" s="306"/>
      <c r="F3" s="306"/>
      <c r="G3" s="306"/>
      <c r="H3" s="306"/>
    </row>
    <row r="4" spans="1:11" s="28" customFormat="1" ht="15" customHeight="1" x14ac:dyDescent="0.25">
      <c r="H4" s="307" t="s">
        <v>705</v>
      </c>
      <c r="I4" s="307"/>
      <c r="J4" s="307"/>
      <c r="K4" s="29"/>
    </row>
    <row r="5" spans="1:11" s="32" customFormat="1" ht="14.25" x14ac:dyDescent="0.2">
      <c r="A5" s="30">
        <v>1</v>
      </c>
      <c r="B5" s="31" t="s">
        <v>706</v>
      </c>
      <c r="H5" s="307"/>
      <c r="I5" s="307"/>
      <c r="J5" s="307"/>
      <c r="K5" s="29"/>
    </row>
    <row r="6" spans="1:11" s="32" customFormat="1" ht="14.25" x14ac:dyDescent="0.2">
      <c r="A6" s="302">
        <v>2</v>
      </c>
      <c r="B6" s="31" t="s">
        <v>707</v>
      </c>
      <c r="H6" s="307"/>
      <c r="I6" s="307"/>
      <c r="J6" s="307"/>
      <c r="K6" s="29"/>
    </row>
    <row r="7" spans="1:11" s="32" customFormat="1" ht="14.25" x14ac:dyDescent="0.2">
      <c r="A7" s="33">
        <v>3</v>
      </c>
      <c r="B7" s="31" t="s">
        <v>708</v>
      </c>
      <c r="H7" s="307"/>
      <c r="I7" s="307"/>
      <c r="J7" s="307"/>
      <c r="K7" s="29"/>
    </row>
    <row r="8" spans="1:11" s="32" customFormat="1" ht="14.25" x14ac:dyDescent="0.2">
      <c r="A8" s="34">
        <v>4</v>
      </c>
      <c r="B8" s="31" t="s">
        <v>709</v>
      </c>
      <c r="H8" s="307"/>
      <c r="I8" s="307"/>
      <c r="J8" s="307"/>
      <c r="K8" s="29"/>
    </row>
    <row r="9" spans="1:11" s="28" customFormat="1" ht="41.25" customHeight="1" x14ac:dyDescent="0.25">
      <c r="H9" s="307"/>
      <c r="I9" s="307"/>
      <c r="J9" s="307"/>
      <c r="K9" s="29"/>
    </row>
    <row r="10" spans="1:11" s="28" customFormat="1" x14ac:dyDescent="0.25">
      <c r="H10" s="307"/>
      <c r="I10" s="307"/>
      <c r="J10" s="307"/>
      <c r="K10" s="29"/>
    </row>
    <row r="11" spans="1:11" s="28" customFormat="1" x14ac:dyDescent="0.25">
      <c r="H11" s="307"/>
      <c r="I11" s="307"/>
      <c r="J11" s="307"/>
      <c r="K11" s="29"/>
    </row>
    <row r="12" spans="1:11" s="28" customFormat="1" x14ac:dyDescent="0.25"/>
    <row r="13" spans="1:11" s="28" customFormat="1" x14ac:dyDescent="0.25"/>
    <row r="14" spans="1:11" s="28" customFormat="1" x14ac:dyDescent="0.25"/>
    <row r="15" spans="1:11" s="28" customFormat="1" x14ac:dyDescent="0.25"/>
    <row r="16" spans="1:11" s="28" customFormat="1" x14ac:dyDescent="0.25"/>
    <row r="17" s="28" customFormat="1" x14ac:dyDescent="0.25"/>
    <row r="18" s="28" customFormat="1" x14ac:dyDescent="0.25"/>
    <row r="19" s="28" customFormat="1" x14ac:dyDescent="0.25"/>
    <row r="20" s="28" customFormat="1" x14ac:dyDescent="0.25"/>
    <row r="21" s="28" customFormat="1" x14ac:dyDescent="0.25"/>
    <row r="22" s="28" customFormat="1" x14ac:dyDescent="0.25"/>
    <row r="23" s="28" customFormat="1" x14ac:dyDescent="0.25"/>
    <row r="24" s="28" customFormat="1" x14ac:dyDescent="0.25"/>
    <row r="25" s="28" customFormat="1" x14ac:dyDescent="0.25"/>
    <row r="26" s="28" customFormat="1" x14ac:dyDescent="0.25"/>
    <row r="27" s="28" customFormat="1" x14ac:dyDescent="0.25"/>
    <row r="28" s="28" customFormat="1" x14ac:dyDescent="0.25"/>
    <row r="29" s="28" customFormat="1" x14ac:dyDescent="0.25"/>
    <row r="30" s="28" customFormat="1" x14ac:dyDescent="0.25"/>
    <row r="31" s="28" customFormat="1" x14ac:dyDescent="0.25"/>
    <row r="32" s="28" customFormat="1" x14ac:dyDescent="0.25"/>
    <row r="33" s="28" customFormat="1" x14ac:dyDescent="0.25"/>
    <row r="34" s="28" customFormat="1" x14ac:dyDescent="0.25"/>
    <row r="35" s="28" customFormat="1" x14ac:dyDescent="0.25"/>
    <row r="36" s="28" customFormat="1" x14ac:dyDescent="0.25"/>
    <row r="37" s="28" customFormat="1" x14ac:dyDescent="0.25"/>
    <row r="38" s="28" customFormat="1" x14ac:dyDescent="0.25"/>
    <row r="39" s="28" customFormat="1" x14ac:dyDescent="0.25"/>
    <row r="40" s="28" customFormat="1" x14ac:dyDescent="0.25"/>
    <row r="41" s="28" customFormat="1" x14ac:dyDescent="0.25"/>
    <row r="42" s="28" customFormat="1" x14ac:dyDescent="0.25"/>
    <row r="43" s="28" customFormat="1" x14ac:dyDescent="0.25"/>
    <row r="44" s="28" customFormat="1" x14ac:dyDescent="0.25"/>
    <row r="45" s="28" customFormat="1" x14ac:dyDescent="0.25"/>
    <row r="46" s="28" customFormat="1" x14ac:dyDescent="0.25"/>
    <row r="47" s="28" customFormat="1" x14ac:dyDescent="0.25"/>
    <row r="48" s="28" customFormat="1" x14ac:dyDescent="0.25"/>
    <row r="49" s="28" customFormat="1" x14ac:dyDescent="0.25"/>
    <row r="50" s="28" customFormat="1" x14ac:dyDescent="0.25"/>
    <row r="51" s="28" customFormat="1" x14ac:dyDescent="0.25"/>
    <row r="52" s="28" customFormat="1" x14ac:dyDescent="0.25"/>
    <row r="53" s="28" customFormat="1" x14ac:dyDescent="0.25"/>
    <row r="54" s="28" customFormat="1" x14ac:dyDescent="0.25"/>
    <row r="55" s="28" customFormat="1" x14ac:dyDescent="0.25"/>
    <row r="56" s="28" customFormat="1" x14ac:dyDescent="0.25"/>
    <row r="57" s="28" customFormat="1" x14ac:dyDescent="0.25"/>
    <row r="58" s="28" customFormat="1" x14ac:dyDescent="0.25"/>
    <row r="59" s="28" customFormat="1" x14ac:dyDescent="0.25"/>
    <row r="60" s="28" customFormat="1" x14ac:dyDescent="0.25"/>
    <row r="61" s="28" customFormat="1" x14ac:dyDescent="0.25"/>
    <row r="62" s="28" customFormat="1" x14ac:dyDescent="0.25"/>
    <row r="63" s="28" customFormat="1" x14ac:dyDescent="0.25"/>
    <row r="64" s="28" customFormat="1" x14ac:dyDescent="0.25"/>
    <row r="65" s="28" customFormat="1" x14ac:dyDescent="0.25"/>
    <row r="66" s="28" customFormat="1" x14ac:dyDescent="0.25"/>
    <row r="67" s="28" customFormat="1" x14ac:dyDescent="0.25"/>
    <row r="68" s="28" customFormat="1" x14ac:dyDescent="0.25"/>
    <row r="69" s="28" customFormat="1" x14ac:dyDescent="0.25"/>
    <row r="70" s="28" customFormat="1" x14ac:dyDescent="0.25"/>
    <row r="71" s="28" customFormat="1" x14ac:dyDescent="0.25"/>
    <row r="72" s="28" customFormat="1" x14ac:dyDescent="0.25"/>
    <row r="73" s="28" customFormat="1" x14ac:dyDescent="0.25"/>
    <row r="74" s="28" customFormat="1" x14ac:dyDescent="0.25"/>
    <row r="75" s="28" customFormat="1" x14ac:dyDescent="0.25"/>
    <row r="76" s="28" customFormat="1" x14ac:dyDescent="0.25"/>
    <row r="77" s="28" customFormat="1" x14ac:dyDescent="0.25"/>
    <row r="78" s="28" customFormat="1" x14ac:dyDescent="0.25"/>
    <row r="79" s="28" customFormat="1" x14ac:dyDescent="0.25"/>
    <row r="80" s="28" customFormat="1" x14ac:dyDescent="0.25"/>
    <row r="81" s="28" customFormat="1" x14ac:dyDescent="0.25"/>
    <row r="82" s="28" customFormat="1" x14ac:dyDescent="0.25"/>
    <row r="83" s="28" customFormat="1" x14ac:dyDescent="0.25"/>
    <row r="84" s="28" customFormat="1" x14ac:dyDescent="0.25"/>
    <row r="85" s="28" customFormat="1" x14ac:dyDescent="0.25"/>
    <row r="86" s="28" customFormat="1" x14ac:dyDescent="0.25"/>
    <row r="87" s="28" customFormat="1" x14ac:dyDescent="0.25"/>
    <row r="88" s="28" customFormat="1" x14ac:dyDescent="0.25"/>
    <row r="89" s="28" customFormat="1" x14ac:dyDescent="0.25"/>
    <row r="90" s="28" customFormat="1" x14ac:dyDescent="0.25"/>
    <row r="91" s="28" customFormat="1" x14ac:dyDescent="0.25"/>
    <row r="92" s="28" customFormat="1" x14ac:dyDescent="0.25"/>
    <row r="93" s="28" customFormat="1" x14ac:dyDescent="0.25"/>
    <row r="94" s="28" customFormat="1" x14ac:dyDescent="0.25"/>
    <row r="95" s="28" customFormat="1" x14ac:dyDescent="0.25"/>
    <row r="96" s="28" customFormat="1" x14ac:dyDescent="0.25"/>
    <row r="97" s="28" customFormat="1" x14ac:dyDescent="0.25"/>
    <row r="98" s="28" customFormat="1" x14ac:dyDescent="0.25"/>
    <row r="99" s="28" customFormat="1" x14ac:dyDescent="0.25"/>
    <row r="100" s="28" customFormat="1" x14ac:dyDescent="0.25"/>
    <row r="101" s="28" customFormat="1" x14ac:dyDescent="0.25"/>
    <row r="102" s="28" customFormat="1" x14ac:dyDescent="0.25"/>
    <row r="103" s="28" customFormat="1" x14ac:dyDescent="0.25"/>
    <row r="104" s="28" customFormat="1" x14ac:dyDescent="0.25"/>
    <row r="105" s="28" customFormat="1" x14ac:dyDescent="0.25"/>
    <row r="106" s="28" customFormat="1" x14ac:dyDescent="0.25"/>
    <row r="107" s="28" customFormat="1" x14ac:dyDescent="0.25"/>
    <row r="108" s="28" customFormat="1" x14ac:dyDescent="0.25"/>
    <row r="109" s="28" customFormat="1" x14ac:dyDescent="0.25"/>
    <row r="110" s="28" customFormat="1" x14ac:dyDescent="0.25"/>
    <row r="111" s="28" customFormat="1" x14ac:dyDescent="0.25"/>
    <row r="112" s="28" customFormat="1" x14ac:dyDescent="0.25"/>
    <row r="113" s="28" customFormat="1" x14ac:dyDescent="0.25"/>
    <row r="114" s="28" customFormat="1" x14ac:dyDescent="0.25"/>
    <row r="115" s="28" customFormat="1" x14ac:dyDescent="0.25"/>
    <row r="116" s="28" customFormat="1" x14ac:dyDescent="0.25"/>
    <row r="117" s="28" customFormat="1" x14ac:dyDescent="0.25"/>
    <row r="118" s="28" customFormat="1" x14ac:dyDescent="0.25"/>
    <row r="119" s="28" customFormat="1" x14ac:dyDescent="0.25"/>
    <row r="120" s="28" customFormat="1" x14ac:dyDescent="0.25"/>
    <row r="121" s="28" customFormat="1" x14ac:dyDescent="0.25"/>
    <row r="122" s="28" customFormat="1" x14ac:dyDescent="0.25"/>
    <row r="123" s="28" customFormat="1" x14ac:dyDescent="0.25"/>
    <row r="124" s="28" customFormat="1" x14ac:dyDescent="0.25"/>
    <row r="125" s="28" customFormat="1" x14ac:dyDescent="0.25"/>
    <row r="126" s="28" customFormat="1" x14ac:dyDescent="0.25"/>
    <row r="127" s="28" customFormat="1" x14ac:dyDescent="0.25"/>
    <row r="128" s="28" customFormat="1" x14ac:dyDescent="0.25"/>
    <row r="129" s="28" customFormat="1" x14ac:dyDescent="0.25"/>
    <row r="130" s="28" customFormat="1" x14ac:dyDescent="0.25"/>
    <row r="131" s="28" customFormat="1" x14ac:dyDescent="0.25"/>
    <row r="132" s="28" customFormat="1" x14ac:dyDescent="0.25"/>
    <row r="133" s="28" customFormat="1" x14ac:dyDescent="0.25"/>
    <row r="134" s="28" customFormat="1" x14ac:dyDescent="0.25"/>
    <row r="135" s="28" customFormat="1" x14ac:dyDescent="0.25"/>
    <row r="136" s="28" customFormat="1" x14ac:dyDescent="0.25"/>
    <row r="137" s="28" customFormat="1" x14ac:dyDescent="0.25"/>
    <row r="138" s="28" customFormat="1" x14ac:dyDescent="0.25"/>
    <row r="139" s="28" customFormat="1" x14ac:dyDescent="0.25"/>
    <row r="140" s="28" customFormat="1" x14ac:dyDescent="0.25"/>
    <row r="141" s="28" customFormat="1" x14ac:dyDescent="0.25"/>
    <row r="142" s="28" customFormat="1" x14ac:dyDescent="0.25"/>
    <row r="143" s="28" customFormat="1" x14ac:dyDescent="0.25"/>
    <row r="144" s="28" customFormat="1" x14ac:dyDescent="0.25"/>
    <row r="145" s="28" customFormat="1" x14ac:dyDescent="0.25"/>
    <row r="146" s="28" customFormat="1" x14ac:dyDescent="0.25"/>
    <row r="147" s="28" customFormat="1" x14ac:dyDescent="0.25"/>
    <row r="148" s="28" customFormat="1" x14ac:dyDescent="0.25"/>
    <row r="149" s="28" customFormat="1" x14ac:dyDescent="0.25"/>
    <row r="150" s="28" customFormat="1" x14ac:dyDescent="0.25"/>
    <row r="151" s="28" customFormat="1" x14ac:dyDescent="0.25"/>
    <row r="152" s="28" customFormat="1" x14ac:dyDescent="0.25"/>
    <row r="153" s="28" customFormat="1" x14ac:dyDescent="0.25"/>
    <row r="154" s="28" customFormat="1" x14ac:dyDescent="0.25"/>
    <row r="155" s="28" customFormat="1" x14ac:dyDescent="0.25"/>
    <row r="156" s="28" customFormat="1" x14ac:dyDescent="0.25"/>
    <row r="157" s="28" customFormat="1" x14ac:dyDescent="0.25"/>
    <row r="158" s="28" customFormat="1" x14ac:dyDescent="0.25"/>
    <row r="159" s="28" customFormat="1" x14ac:dyDescent="0.25"/>
    <row r="160" s="28" customFormat="1" x14ac:dyDescent="0.25"/>
    <row r="161" s="28" customFormat="1" x14ac:dyDescent="0.25"/>
  </sheetData>
  <mergeCells count="3">
    <mergeCell ref="A1:B3"/>
    <mergeCell ref="C1:H3"/>
    <mergeCell ref="H4:J11"/>
  </mergeCells>
  <hyperlinks>
    <hyperlink ref="B5" location="'1. Mapa Riesgos Institucional'!A1" display="Mapa de Riesgos Institucional"/>
    <hyperlink ref="B6" location="'2.Mapa riesgos corrupción'!A1" display="Mapa de Riesgos de Corrupción"/>
    <hyperlink ref="B7" location="'3R. Seguridad de la Información'!A1" display="Mapa de Riesgos Seguridad de la Información"/>
    <hyperlink ref="B8" location="'4. Matriz de Peligros'!A1" display="Matriz de riesgos y Peligros Seguridad y Salud en el Trabaj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A254"/>
  <sheetViews>
    <sheetView zoomScale="70" zoomScaleNormal="70" zoomScaleSheetLayoutView="55" zoomScalePageLayoutView="70" workbookViewId="0">
      <selection activeCell="F5" sqref="F5"/>
    </sheetView>
  </sheetViews>
  <sheetFormatPr baseColWidth="10" defaultRowHeight="15" x14ac:dyDescent="0.25"/>
  <cols>
    <col min="2" max="2" width="25.28515625" customWidth="1"/>
    <col min="3" max="3" width="35.7109375" style="3" customWidth="1"/>
    <col min="4" max="4" width="16.28515625" style="1" customWidth="1"/>
    <col min="5" max="5" width="16.28515625" style="20" customWidth="1"/>
    <col min="6" max="6" width="50.85546875" style="3" customWidth="1"/>
    <col min="7" max="7" width="50.5703125" style="3" customWidth="1"/>
    <col min="8" max="8" width="5.7109375" style="2" customWidth="1"/>
    <col min="9" max="9" width="5.140625" style="2" customWidth="1"/>
    <col min="10" max="10" width="13.28515625" style="2" customWidth="1"/>
    <col min="11" max="11" width="37.140625" style="1" customWidth="1"/>
    <col min="12" max="13" width="5.85546875" style="2" customWidth="1"/>
    <col min="14" max="14" width="13.140625" style="2" customWidth="1"/>
    <col min="15" max="15" width="10.42578125" style="2" customWidth="1"/>
    <col min="16" max="16" width="70.85546875" style="1" customWidth="1"/>
    <col min="17" max="17" width="48.5703125" style="1" customWidth="1"/>
    <col min="18" max="18" width="36.5703125" style="1" customWidth="1"/>
    <col min="19" max="19" width="14.5703125" style="3" customWidth="1"/>
    <col min="20" max="20" width="27.42578125" style="3" customWidth="1"/>
    <col min="21" max="21" width="50.7109375" style="1" customWidth="1"/>
  </cols>
  <sheetData>
    <row r="1" spans="1:27" s="4" customFormat="1" ht="32.25" customHeight="1" x14ac:dyDescent="0.3">
      <c r="A1" s="343"/>
      <c r="B1" s="344"/>
      <c r="C1" s="344"/>
      <c r="D1" s="345"/>
      <c r="E1" s="16"/>
      <c r="F1" s="363" t="s">
        <v>15</v>
      </c>
      <c r="G1" s="364"/>
      <c r="H1" s="364"/>
      <c r="I1" s="364"/>
      <c r="J1" s="364"/>
      <c r="K1" s="364"/>
      <c r="L1" s="364"/>
      <c r="M1" s="364"/>
      <c r="N1" s="364"/>
      <c r="O1" s="364"/>
      <c r="P1" s="364"/>
      <c r="Q1" s="364"/>
      <c r="R1" s="364"/>
      <c r="S1" s="354" t="s">
        <v>16</v>
      </c>
      <c r="T1" s="355"/>
      <c r="U1" s="356"/>
    </row>
    <row r="2" spans="1:27" s="4" customFormat="1" ht="57" customHeight="1" x14ac:dyDescent="0.3">
      <c r="A2" s="346"/>
      <c r="B2" s="347"/>
      <c r="C2" s="347"/>
      <c r="D2" s="348"/>
      <c r="E2" s="17"/>
      <c r="F2" s="365" t="s">
        <v>17</v>
      </c>
      <c r="G2" s="366"/>
      <c r="H2" s="366"/>
      <c r="I2" s="366"/>
      <c r="J2" s="366"/>
      <c r="K2" s="366"/>
      <c r="L2" s="366"/>
      <c r="M2" s="366"/>
      <c r="N2" s="366"/>
      <c r="O2" s="366"/>
      <c r="P2" s="366"/>
      <c r="Q2" s="366"/>
      <c r="R2" s="366"/>
      <c r="S2" s="357" t="s">
        <v>19</v>
      </c>
      <c r="T2" s="358"/>
      <c r="U2" s="359"/>
    </row>
    <row r="3" spans="1:27" s="4" customFormat="1" ht="59.25" customHeight="1" thickBot="1" x14ac:dyDescent="0.35">
      <c r="A3" s="349"/>
      <c r="B3" s="350"/>
      <c r="C3" s="350"/>
      <c r="D3" s="351"/>
      <c r="E3" s="18"/>
      <c r="F3" s="367" t="s">
        <v>18</v>
      </c>
      <c r="G3" s="368"/>
      <c r="H3" s="368"/>
      <c r="I3" s="368"/>
      <c r="J3" s="368"/>
      <c r="K3" s="368"/>
      <c r="L3" s="368"/>
      <c r="M3" s="368"/>
      <c r="N3" s="368"/>
      <c r="O3" s="368"/>
      <c r="P3" s="368"/>
      <c r="Q3" s="368"/>
      <c r="R3" s="368"/>
      <c r="S3" s="360" t="s">
        <v>26</v>
      </c>
      <c r="T3" s="361"/>
      <c r="U3" s="362"/>
    </row>
    <row r="4" spans="1:27" s="4" customFormat="1" ht="82.5" customHeight="1" x14ac:dyDescent="0.3">
      <c r="A4" s="10"/>
      <c r="B4" s="369" t="s">
        <v>23</v>
      </c>
      <c r="C4" s="369"/>
      <c r="D4" s="369"/>
      <c r="E4" s="19"/>
      <c r="F4" s="24">
        <v>43252</v>
      </c>
      <c r="G4" s="5"/>
      <c r="H4" s="9"/>
      <c r="I4" s="5"/>
      <c r="J4" s="5"/>
      <c r="K4" s="5"/>
      <c r="L4" s="5"/>
      <c r="M4" s="5"/>
      <c r="N4" s="5"/>
      <c r="O4" s="5"/>
      <c r="P4" s="5"/>
      <c r="Q4" s="5"/>
      <c r="R4" s="5"/>
      <c r="S4" s="5"/>
      <c r="T4" s="5"/>
      <c r="U4" s="5"/>
      <c r="V4" s="6"/>
      <c r="W4" s="6"/>
      <c r="X4" s="6"/>
      <c r="Y4" s="6"/>
      <c r="Z4" s="6"/>
      <c r="AA4" s="6"/>
    </row>
    <row r="5" spans="1:27" s="4" customFormat="1" ht="82.5" customHeight="1" x14ac:dyDescent="0.3">
      <c r="A5" s="10"/>
      <c r="B5" s="369" t="s">
        <v>20</v>
      </c>
      <c r="C5" s="369"/>
      <c r="D5" s="369"/>
      <c r="E5" s="19"/>
      <c r="F5" s="7">
        <v>2</v>
      </c>
      <c r="G5" s="8"/>
      <c r="H5" s="9"/>
      <c r="I5" s="5"/>
      <c r="J5" s="5"/>
      <c r="K5" s="5"/>
      <c r="L5" s="5"/>
      <c r="M5" s="5"/>
      <c r="N5" s="5"/>
      <c r="O5" s="5"/>
      <c r="P5" s="5"/>
      <c r="Q5" s="5"/>
      <c r="R5" s="5"/>
      <c r="S5" s="5"/>
      <c r="T5" s="5"/>
      <c r="U5" s="5"/>
      <c r="V5" s="6"/>
      <c r="W5" s="6"/>
      <c r="X5" s="6"/>
      <c r="Y5" s="6"/>
      <c r="Z5" s="6"/>
      <c r="AA5" s="6"/>
    </row>
    <row r="6" spans="1:27" x14ac:dyDescent="0.25">
      <c r="B6" s="375"/>
      <c r="C6" s="375"/>
      <c r="D6" s="375"/>
      <c r="E6" s="375"/>
      <c r="F6" s="375"/>
      <c r="G6" s="375"/>
      <c r="H6" s="376"/>
      <c r="I6" s="376"/>
      <c r="J6" s="376"/>
      <c r="K6" s="376"/>
      <c r="L6" s="376"/>
      <c r="M6" s="376"/>
      <c r="N6" s="376"/>
      <c r="O6" s="376"/>
      <c r="P6" s="376"/>
      <c r="Q6" s="376"/>
      <c r="R6" s="376"/>
      <c r="S6" s="376"/>
      <c r="T6" s="376"/>
      <c r="U6" s="376"/>
    </row>
    <row r="7" spans="1:27" ht="24" customHeight="1" x14ac:dyDescent="0.25">
      <c r="A7" s="342" t="s">
        <v>22</v>
      </c>
      <c r="B7" s="342" t="s">
        <v>21</v>
      </c>
      <c r="C7" s="342" t="s">
        <v>0</v>
      </c>
      <c r="D7" s="342" t="s">
        <v>12</v>
      </c>
      <c r="E7" s="371" t="s">
        <v>1</v>
      </c>
      <c r="F7" s="372"/>
      <c r="G7" s="370" t="s">
        <v>2</v>
      </c>
      <c r="H7" s="377" t="s">
        <v>3</v>
      </c>
      <c r="I7" s="377"/>
      <c r="J7" s="377"/>
      <c r="K7" s="340" t="s">
        <v>4</v>
      </c>
      <c r="L7" s="377" t="s">
        <v>5</v>
      </c>
      <c r="M7" s="377"/>
      <c r="N7" s="377"/>
      <c r="O7" s="340" t="s">
        <v>13</v>
      </c>
      <c r="P7" s="340" t="s">
        <v>25</v>
      </c>
      <c r="Q7" s="352" t="s">
        <v>24</v>
      </c>
      <c r="R7" s="340" t="s">
        <v>6</v>
      </c>
      <c r="S7" s="340" t="s">
        <v>7</v>
      </c>
      <c r="T7" s="340" t="s">
        <v>8</v>
      </c>
      <c r="U7" s="340" t="s">
        <v>14</v>
      </c>
    </row>
    <row r="8" spans="1:27" ht="69.75" customHeight="1" x14ac:dyDescent="0.25">
      <c r="A8" s="342"/>
      <c r="B8" s="342"/>
      <c r="C8" s="342"/>
      <c r="D8" s="342"/>
      <c r="E8" s="373"/>
      <c r="F8" s="374"/>
      <c r="G8" s="370"/>
      <c r="H8" s="12" t="s">
        <v>9</v>
      </c>
      <c r="I8" s="12" t="s">
        <v>10</v>
      </c>
      <c r="J8" s="11" t="s">
        <v>11</v>
      </c>
      <c r="K8" s="340"/>
      <c r="L8" s="12" t="s">
        <v>9</v>
      </c>
      <c r="M8" s="12" t="s">
        <v>10</v>
      </c>
      <c r="N8" s="12" t="s">
        <v>11</v>
      </c>
      <c r="O8" s="340"/>
      <c r="P8" s="340"/>
      <c r="Q8" s="353"/>
      <c r="R8" s="340"/>
      <c r="S8" s="340"/>
      <c r="T8" s="340"/>
      <c r="U8" s="340"/>
    </row>
    <row r="9" spans="1:27" s="15" customFormat="1" ht="86.25" customHeight="1" x14ac:dyDescent="0.2">
      <c r="A9" s="308">
        <v>1</v>
      </c>
      <c r="B9" s="308" t="s">
        <v>68</v>
      </c>
      <c r="C9" s="308" t="s">
        <v>29</v>
      </c>
      <c r="D9" s="308" t="s">
        <v>30</v>
      </c>
      <c r="E9" s="341" t="s">
        <v>27</v>
      </c>
      <c r="F9" s="13" t="s">
        <v>28</v>
      </c>
      <c r="G9" s="308" t="s">
        <v>31</v>
      </c>
      <c r="H9" s="311" t="s">
        <v>69</v>
      </c>
      <c r="I9" s="311" t="s">
        <v>32</v>
      </c>
      <c r="J9" s="321" t="s">
        <v>33</v>
      </c>
      <c r="K9" s="308" t="s">
        <v>34</v>
      </c>
      <c r="L9" s="311" t="s">
        <v>69</v>
      </c>
      <c r="M9" s="311" t="s">
        <v>32</v>
      </c>
      <c r="N9" s="321" t="s">
        <v>33</v>
      </c>
      <c r="O9" s="308" t="s">
        <v>35</v>
      </c>
      <c r="P9" s="13" t="s">
        <v>36</v>
      </c>
      <c r="Q9" s="13" t="s">
        <v>38</v>
      </c>
      <c r="R9" s="13" t="s">
        <v>37</v>
      </c>
      <c r="S9" s="21">
        <v>43101</v>
      </c>
      <c r="T9" s="21">
        <v>43160</v>
      </c>
      <c r="U9" s="308" t="s">
        <v>39</v>
      </c>
    </row>
    <row r="10" spans="1:27" s="15" customFormat="1" ht="48" customHeight="1" x14ac:dyDescent="0.2">
      <c r="A10" s="309"/>
      <c r="B10" s="309"/>
      <c r="C10" s="309"/>
      <c r="D10" s="309"/>
      <c r="E10" s="309"/>
      <c r="F10" s="13" t="s">
        <v>40</v>
      </c>
      <c r="G10" s="309"/>
      <c r="H10" s="312"/>
      <c r="I10" s="312"/>
      <c r="J10" s="322"/>
      <c r="K10" s="309"/>
      <c r="L10" s="312"/>
      <c r="M10" s="312"/>
      <c r="N10" s="322"/>
      <c r="O10" s="309"/>
      <c r="P10" s="13" t="s">
        <v>41</v>
      </c>
      <c r="Q10" s="13" t="s">
        <v>38</v>
      </c>
      <c r="R10" s="13" t="s">
        <v>37</v>
      </c>
      <c r="S10" s="21">
        <v>43101</v>
      </c>
      <c r="T10" s="21">
        <v>43221</v>
      </c>
      <c r="U10" s="309"/>
    </row>
    <row r="11" spans="1:27" s="15" customFormat="1" ht="57.75" customHeight="1" x14ac:dyDescent="0.2">
      <c r="A11" s="309"/>
      <c r="B11" s="309"/>
      <c r="C11" s="309"/>
      <c r="D11" s="309"/>
      <c r="E11" s="309"/>
      <c r="F11" s="13" t="s">
        <v>42</v>
      </c>
      <c r="G11" s="309"/>
      <c r="H11" s="312"/>
      <c r="I11" s="312"/>
      <c r="J11" s="322"/>
      <c r="K11" s="309"/>
      <c r="L11" s="312"/>
      <c r="M11" s="312"/>
      <c r="N11" s="322"/>
      <c r="O11" s="309"/>
      <c r="P11" s="13" t="s">
        <v>43</v>
      </c>
      <c r="Q11" s="13" t="s">
        <v>38</v>
      </c>
      <c r="R11" s="13" t="s">
        <v>37</v>
      </c>
      <c r="S11" s="21">
        <v>43101</v>
      </c>
      <c r="T11" s="21">
        <v>43221</v>
      </c>
      <c r="U11" s="309"/>
    </row>
    <row r="12" spans="1:27" s="15" customFormat="1" ht="51.75" customHeight="1" x14ac:dyDescent="0.2">
      <c r="A12" s="309"/>
      <c r="B12" s="309"/>
      <c r="C12" s="309"/>
      <c r="D12" s="309"/>
      <c r="E12" s="310"/>
      <c r="F12" s="13" t="s">
        <v>44</v>
      </c>
      <c r="G12" s="309"/>
      <c r="H12" s="312"/>
      <c r="I12" s="312"/>
      <c r="J12" s="322"/>
      <c r="K12" s="309"/>
      <c r="L12" s="312"/>
      <c r="M12" s="312"/>
      <c r="N12" s="322"/>
      <c r="O12" s="309"/>
      <c r="P12" s="308" t="s">
        <v>45</v>
      </c>
      <c r="Q12" s="308" t="s">
        <v>38</v>
      </c>
      <c r="R12" s="308" t="s">
        <v>46</v>
      </c>
      <c r="S12" s="21">
        <v>43101</v>
      </c>
      <c r="T12" s="317">
        <v>43405</v>
      </c>
      <c r="U12" s="309"/>
    </row>
    <row r="13" spans="1:27" s="15" customFormat="1" ht="49.5" customHeight="1" x14ac:dyDescent="0.2">
      <c r="A13" s="309"/>
      <c r="B13" s="309"/>
      <c r="C13" s="309"/>
      <c r="D13" s="309"/>
      <c r="E13" s="308" t="s">
        <v>47</v>
      </c>
      <c r="F13" s="13" t="s">
        <v>48</v>
      </c>
      <c r="G13" s="309"/>
      <c r="H13" s="312"/>
      <c r="I13" s="312"/>
      <c r="J13" s="322"/>
      <c r="K13" s="309"/>
      <c r="L13" s="312"/>
      <c r="M13" s="312"/>
      <c r="N13" s="322"/>
      <c r="O13" s="309"/>
      <c r="P13" s="309"/>
      <c r="Q13" s="309"/>
      <c r="R13" s="309"/>
      <c r="S13" s="21">
        <v>43101</v>
      </c>
      <c r="T13" s="324"/>
      <c r="U13" s="309"/>
    </row>
    <row r="14" spans="1:27" s="15" customFormat="1" ht="49.5" customHeight="1" x14ac:dyDescent="0.2">
      <c r="A14" s="310"/>
      <c r="B14" s="310"/>
      <c r="C14" s="310"/>
      <c r="D14" s="310"/>
      <c r="E14" s="310"/>
      <c r="F14" s="13" t="s">
        <v>49</v>
      </c>
      <c r="G14" s="310"/>
      <c r="H14" s="313"/>
      <c r="I14" s="313"/>
      <c r="J14" s="323"/>
      <c r="K14" s="310"/>
      <c r="L14" s="313"/>
      <c r="M14" s="313"/>
      <c r="N14" s="323"/>
      <c r="O14" s="310"/>
      <c r="P14" s="310"/>
      <c r="Q14" s="310"/>
      <c r="R14" s="310"/>
      <c r="S14" s="21">
        <v>43101</v>
      </c>
      <c r="T14" s="325"/>
      <c r="U14" s="310"/>
    </row>
    <row r="15" spans="1:27" s="15" customFormat="1" ht="49.5" customHeight="1" x14ac:dyDescent="0.2">
      <c r="A15" s="308">
        <v>2</v>
      </c>
      <c r="B15" s="308" t="s">
        <v>68</v>
      </c>
      <c r="C15" s="308" t="s">
        <v>51</v>
      </c>
      <c r="D15" s="308" t="s">
        <v>52</v>
      </c>
      <c r="E15" s="308" t="s">
        <v>27</v>
      </c>
      <c r="F15" s="13" t="s">
        <v>50</v>
      </c>
      <c r="G15" s="308" t="s">
        <v>53</v>
      </c>
      <c r="H15" s="311" t="s">
        <v>32</v>
      </c>
      <c r="I15" s="311" t="s">
        <v>54</v>
      </c>
      <c r="J15" s="318" t="s">
        <v>55</v>
      </c>
      <c r="K15" s="308" t="s">
        <v>56</v>
      </c>
      <c r="L15" s="311" t="s">
        <v>57</v>
      </c>
      <c r="M15" s="311" t="s">
        <v>54</v>
      </c>
      <c r="N15" s="321" t="s">
        <v>33</v>
      </c>
      <c r="O15" s="308" t="s">
        <v>35</v>
      </c>
      <c r="P15" s="13" t="s">
        <v>58</v>
      </c>
      <c r="Q15" s="13" t="s">
        <v>61</v>
      </c>
      <c r="R15" s="13" t="s">
        <v>59</v>
      </c>
      <c r="S15" s="21">
        <v>43101</v>
      </c>
      <c r="T15" s="13" t="s">
        <v>60</v>
      </c>
      <c r="U15" s="308" t="s">
        <v>39</v>
      </c>
    </row>
    <row r="16" spans="1:27" s="15" customFormat="1" ht="49.5" customHeight="1" x14ac:dyDescent="0.2">
      <c r="A16" s="309"/>
      <c r="B16" s="309"/>
      <c r="C16" s="309"/>
      <c r="D16" s="309"/>
      <c r="E16" s="309"/>
      <c r="F16" s="13" t="s">
        <v>62</v>
      </c>
      <c r="G16" s="309"/>
      <c r="H16" s="312"/>
      <c r="I16" s="312"/>
      <c r="J16" s="319"/>
      <c r="K16" s="309"/>
      <c r="L16" s="312"/>
      <c r="M16" s="312"/>
      <c r="N16" s="322"/>
      <c r="O16" s="309"/>
      <c r="P16" s="13" t="s">
        <v>63</v>
      </c>
      <c r="Q16" s="13" t="s">
        <v>38</v>
      </c>
      <c r="R16" s="13" t="s">
        <v>37</v>
      </c>
      <c r="S16" s="21">
        <v>43101</v>
      </c>
      <c r="T16" s="21">
        <v>43221</v>
      </c>
      <c r="U16" s="309"/>
    </row>
    <row r="17" spans="1:21" s="15" customFormat="1" ht="49.5" customHeight="1" x14ac:dyDescent="0.2">
      <c r="A17" s="309"/>
      <c r="B17" s="309"/>
      <c r="C17" s="309"/>
      <c r="D17" s="309"/>
      <c r="E17" s="309"/>
      <c r="F17" s="13" t="s">
        <v>64</v>
      </c>
      <c r="G17" s="309"/>
      <c r="H17" s="312"/>
      <c r="I17" s="312"/>
      <c r="J17" s="319"/>
      <c r="K17" s="309"/>
      <c r="L17" s="312"/>
      <c r="M17" s="312"/>
      <c r="N17" s="322"/>
      <c r="O17" s="309"/>
      <c r="P17" s="308" t="s">
        <v>70</v>
      </c>
      <c r="Q17" s="308" t="s">
        <v>38</v>
      </c>
      <c r="R17" s="308" t="s">
        <v>65</v>
      </c>
      <c r="S17" s="21">
        <v>43101</v>
      </c>
      <c r="T17" s="317">
        <v>43405</v>
      </c>
      <c r="U17" s="309"/>
    </row>
    <row r="18" spans="1:21" s="15" customFormat="1" ht="49.5" customHeight="1" x14ac:dyDescent="0.2">
      <c r="A18" s="309"/>
      <c r="B18" s="309"/>
      <c r="C18" s="309"/>
      <c r="D18" s="309"/>
      <c r="E18" s="309"/>
      <c r="F18" s="13" t="s">
        <v>66</v>
      </c>
      <c r="G18" s="309"/>
      <c r="H18" s="312"/>
      <c r="I18" s="312"/>
      <c r="J18" s="319"/>
      <c r="K18" s="309"/>
      <c r="L18" s="312"/>
      <c r="M18" s="312"/>
      <c r="N18" s="322"/>
      <c r="O18" s="309"/>
      <c r="P18" s="309"/>
      <c r="Q18" s="309"/>
      <c r="R18" s="309"/>
      <c r="S18" s="21">
        <v>43101</v>
      </c>
      <c r="T18" s="324"/>
      <c r="U18" s="309"/>
    </row>
    <row r="19" spans="1:21" s="15" customFormat="1" ht="49.5" customHeight="1" x14ac:dyDescent="0.2">
      <c r="A19" s="310"/>
      <c r="B19" s="310"/>
      <c r="C19" s="310"/>
      <c r="D19" s="310"/>
      <c r="E19" s="13" t="s">
        <v>47</v>
      </c>
      <c r="F19" s="13" t="s">
        <v>67</v>
      </c>
      <c r="G19" s="309"/>
      <c r="H19" s="313"/>
      <c r="I19" s="313"/>
      <c r="J19" s="320"/>
      <c r="K19" s="309"/>
      <c r="L19" s="313"/>
      <c r="M19" s="313"/>
      <c r="N19" s="322"/>
      <c r="O19" s="310"/>
      <c r="P19" s="310"/>
      <c r="Q19" s="310"/>
      <c r="R19" s="310"/>
      <c r="S19" s="21">
        <v>43101</v>
      </c>
      <c r="T19" s="325"/>
      <c r="U19" s="309"/>
    </row>
    <row r="20" spans="1:21" s="15" customFormat="1" ht="49.5" customHeight="1" x14ac:dyDescent="0.2">
      <c r="A20" s="308">
        <v>3</v>
      </c>
      <c r="B20" s="308" t="s">
        <v>86</v>
      </c>
      <c r="C20" s="308" t="s">
        <v>81</v>
      </c>
      <c r="D20" s="308" t="s">
        <v>84</v>
      </c>
      <c r="E20" s="308" t="s">
        <v>27</v>
      </c>
      <c r="F20" s="13" t="s">
        <v>71</v>
      </c>
      <c r="G20" s="308" t="s">
        <v>87</v>
      </c>
      <c r="H20" s="311" t="s">
        <v>32</v>
      </c>
      <c r="I20" s="311" t="s">
        <v>90</v>
      </c>
      <c r="J20" s="314" t="s">
        <v>32</v>
      </c>
      <c r="K20" s="308" t="s">
        <v>91</v>
      </c>
      <c r="L20" s="311" t="s">
        <v>57</v>
      </c>
      <c r="M20" s="311" t="s">
        <v>90</v>
      </c>
      <c r="N20" s="332" t="s">
        <v>93</v>
      </c>
      <c r="O20" s="308" t="s">
        <v>35</v>
      </c>
      <c r="P20" s="308" t="s">
        <v>94</v>
      </c>
      <c r="Q20" s="308" t="s">
        <v>100</v>
      </c>
      <c r="R20" s="308" t="s">
        <v>86</v>
      </c>
      <c r="S20" s="317">
        <v>43101</v>
      </c>
      <c r="T20" s="317">
        <v>43252</v>
      </c>
      <c r="U20" s="308" t="s">
        <v>110</v>
      </c>
    </row>
    <row r="21" spans="1:21" s="15" customFormat="1" ht="49.5" customHeight="1" x14ac:dyDescent="0.2">
      <c r="A21" s="309"/>
      <c r="B21" s="309"/>
      <c r="C21" s="309"/>
      <c r="D21" s="309"/>
      <c r="E21" s="310"/>
      <c r="F21" s="13" t="s">
        <v>72</v>
      </c>
      <c r="G21" s="309"/>
      <c r="H21" s="312"/>
      <c r="I21" s="312"/>
      <c r="J21" s="315"/>
      <c r="K21" s="309"/>
      <c r="L21" s="312"/>
      <c r="M21" s="312"/>
      <c r="N21" s="333"/>
      <c r="O21" s="309"/>
      <c r="P21" s="310"/>
      <c r="Q21" s="310"/>
      <c r="R21" s="309"/>
      <c r="S21" s="324"/>
      <c r="T21" s="325"/>
      <c r="U21" s="309"/>
    </row>
    <row r="22" spans="1:21" s="15" customFormat="1" ht="49.5" customHeight="1" x14ac:dyDescent="0.2">
      <c r="A22" s="310"/>
      <c r="B22" s="310"/>
      <c r="C22" s="310"/>
      <c r="D22" s="310"/>
      <c r="E22" s="13" t="s">
        <v>47</v>
      </c>
      <c r="F22" s="13" t="s">
        <v>73</v>
      </c>
      <c r="G22" s="310"/>
      <c r="H22" s="313"/>
      <c r="I22" s="313"/>
      <c r="J22" s="316"/>
      <c r="K22" s="310"/>
      <c r="L22" s="313"/>
      <c r="M22" s="313"/>
      <c r="N22" s="334"/>
      <c r="O22" s="310"/>
      <c r="P22" s="13" t="s">
        <v>95</v>
      </c>
      <c r="Q22" s="13" t="s">
        <v>101</v>
      </c>
      <c r="R22" s="310"/>
      <c r="S22" s="325"/>
      <c r="T22" s="14" t="s">
        <v>106</v>
      </c>
      <c r="U22" s="310"/>
    </row>
    <row r="23" spans="1:21" s="15" customFormat="1" ht="49.5" customHeight="1" x14ac:dyDescent="0.2">
      <c r="A23" s="308">
        <v>4</v>
      </c>
      <c r="B23" s="308" t="s">
        <v>86</v>
      </c>
      <c r="C23" s="308" t="s">
        <v>82</v>
      </c>
      <c r="D23" s="308" t="s">
        <v>85</v>
      </c>
      <c r="E23" s="308" t="s">
        <v>27</v>
      </c>
      <c r="F23" s="13" t="s">
        <v>74</v>
      </c>
      <c r="G23" s="308" t="s">
        <v>88</v>
      </c>
      <c r="H23" s="311" t="s">
        <v>32</v>
      </c>
      <c r="I23" s="311" t="s">
        <v>32</v>
      </c>
      <c r="J23" s="321" t="s">
        <v>33</v>
      </c>
      <c r="K23" s="308" t="s">
        <v>92</v>
      </c>
      <c r="L23" s="311" t="s">
        <v>57</v>
      </c>
      <c r="M23" s="311" t="s">
        <v>32</v>
      </c>
      <c r="N23" s="314" t="s">
        <v>32</v>
      </c>
      <c r="O23" s="308" t="s">
        <v>35</v>
      </c>
      <c r="P23" s="308" t="s">
        <v>96</v>
      </c>
      <c r="Q23" s="308" t="s">
        <v>102</v>
      </c>
      <c r="R23" s="308" t="s">
        <v>105</v>
      </c>
      <c r="S23" s="317">
        <v>43101</v>
      </c>
      <c r="T23" s="329" t="s">
        <v>107</v>
      </c>
      <c r="U23" s="308" t="s">
        <v>111</v>
      </c>
    </row>
    <row r="24" spans="1:21" s="15" customFormat="1" ht="49.5" customHeight="1" x14ac:dyDescent="0.2">
      <c r="A24" s="309"/>
      <c r="B24" s="309"/>
      <c r="C24" s="309"/>
      <c r="D24" s="309"/>
      <c r="E24" s="309"/>
      <c r="F24" s="13" t="s">
        <v>75</v>
      </c>
      <c r="G24" s="309"/>
      <c r="H24" s="312"/>
      <c r="I24" s="312"/>
      <c r="J24" s="322"/>
      <c r="K24" s="309"/>
      <c r="L24" s="312"/>
      <c r="M24" s="312"/>
      <c r="N24" s="315"/>
      <c r="O24" s="309"/>
      <c r="P24" s="309"/>
      <c r="Q24" s="309"/>
      <c r="R24" s="309"/>
      <c r="S24" s="324"/>
      <c r="T24" s="330"/>
      <c r="U24" s="309"/>
    </row>
    <row r="25" spans="1:21" s="15" customFormat="1" ht="49.5" customHeight="1" x14ac:dyDescent="0.2">
      <c r="A25" s="309"/>
      <c r="B25" s="309"/>
      <c r="C25" s="309"/>
      <c r="D25" s="309"/>
      <c r="E25" s="310"/>
      <c r="F25" s="13" t="s">
        <v>76</v>
      </c>
      <c r="G25" s="309"/>
      <c r="H25" s="312"/>
      <c r="I25" s="312"/>
      <c r="J25" s="322"/>
      <c r="K25" s="309"/>
      <c r="L25" s="312"/>
      <c r="M25" s="312"/>
      <c r="N25" s="315"/>
      <c r="O25" s="309"/>
      <c r="P25" s="309"/>
      <c r="Q25" s="309"/>
      <c r="R25" s="309"/>
      <c r="S25" s="324"/>
      <c r="T25" s="330"/>
      <c r="U25" s="309"/>
    </row>
    <row r="26" spans="1:21" s="15" customFormat="1" ht="49.5" customHeight="1" x14ac:dyDescent="0.2">
      <c r="A26" s="310"/>
      <c r="B26" s="310"/>
      <c r="C26" s="310"/>
      <c r="D26" s="310"/>
      <c r="E26" s="13" t="s">
        <v>47</v>
      </c>
      <c r="F26" s="13" t="s">
        <v>77</v>
      </c>
      <c r="G26" s="310"/>
      <c r="H26" s="313"/>
      <c r="I26" s="313"/>
      <c r="J26" s="322"/>
      <c r="K26" s="310"/>
      <c r="L26" s="313"/>
      <c r="M26" s="313"/>
      <c r="N26" s="316"/>
      <c r="O26" s="310"/>
      <c r="P26" s="310"/>
      <c r="Q26" s="310"/>
      <c r="R26" s="310"/>
      <c r="S26" s="325"/>
      <c r="T26" s="331"/>
      <c r="U26" s="310"/>
    </row>
    <row r="27" spans="1:21" s="15" customFormat="1" ht="49.5" customHeight="1" x14ac:dyDescent="0.2">
      <c r="A27" s="308">
        <v>5</v>
      </c>
      <c r="B27" s="308" t="s">
        <v>86</v>
      </c>
      <c r="C27" s="308" t="s">
        <v>83</v>
      </c>
      <c r="D27" s="308" t="s">
        <v>84</v>
      </c>
      <c r="E27" s="308" t="s">
        <v>27</v>
      </c>
      <c r="F27" s="13" t="s">
        <v>78</v>
      </c>
      <c r="G27" s="308" t="s">
        <v>89</v>
      </c>
      <c r="H27" s="311" t="s">
        <v>57</v>
      </c>
      <c r="I27" s="311" t="s">
        <v>90</v>
      </c>
      <c r="J27" s="332" t="s">
        <v>93</v>
      </c>
      <c r="K27" s="308" t="s">
        <v>92</v>
      </c>
      <c r="L27" s="311" t="s">
        <v>57</v>
      </c>
      <c r="M27" s="311" t="s">
        <v>90</v>
      </c>
      <c r="N27" s="332" t="s">
        <v>93</v>
      </c>
      <c r="O27" s="308" t="s">
        <v>35</v>
      </c>
      <c r="P27" s="13" t="s">
        <v>97</v>
      </c>
      <c r="Q27" s="13" t="s">
        <v>103</v>
      </c>
      <c r="R27" s="308" t="s">
        <v>86</v>
      </c>
      <c r="S27" s="317">
        <v>43101</v>
      </c>
      <c r="T27" s="14" t="s">
        <v>108</v>
      </c>
      <c r="U27" s="308" t="s">
        <v>111</v>
      </c>
    </row>
    <row r="28" spans="1:21" s="15" customFormat="1" ht="49.5" customHeight="1" x14ac:dyDescent="0.2">
      <c r="A28" s="309"/>
      <c r="B28" s="309"/>
      <c r="C28" s="309"/>
      <c r="D28" s="309"/>
      <c r="E28" s="309"/>
      <c r="F28" s="13" t="s">
        <v>79</v>
      </c>
      <c r="G28" s="309"/>
      <c r="H28" s="312"/>
      <c r="I28" s="312"/>
      <c r="J28" s="333"/>
      <c r="K28" s="309"/>
      <c r="L28" s="312"/>
      <c r="M28" s="312"/>
      <c r="N28" s="333"/>
      <c r="O28" s="309"/>
      <c r="P28" s="13" t="s">
        <v>98</v>
      </c>
      <c r="Q28" s="13" t="s">
        <v>104</v>
      </c>
      <c r="R28" s="309"/>
      <c r="S28" s="324"/>
      <c r="T28" s="14" t="s">
        <v>109</v>
      </c>
      <c r="U28" s="309"/>
    </row>
    <row r="29" spans="1:21" s="15" customFormat="1" ht="49.5" customHeight="1" x14ac:dyDescent="0.2">
      <c r="A29" s="310"/>
      <c r="B29" s="310"/>
      <c r="C29" s="310"/>
      <c r="D29" s="310"/>
      <c r="E29" s="22" t="s">
        <v>47</v>
      </c>
      <c r="F29" s="13" t="s">
        <v>80</v>
      </c>
      <c r="G29" s="310"/>
      <c r="H29" s="313"/>
      <c r="I29" s="313"/>
      <c r="J29" s="334"/>
      <c r="K29" s="310"/>
      <c r="L29" s="313"/>
      <c r="M29" s="313"/>
      <c r="N29" s="334"/>
      <c r="O29" s="310"/>
      <c r="P29" s="13" t="s">
        <v>99</v>
      </c>
      <c r="Q29" s="13" t="s">
        <v>103</v>
      </c>
      <c r="R29" s="310"/>
      <c r="S29" s="325"/>
      <c r="T29" s="14" t="s">
        <v>108</v>
      </c>
      <c r="U29" s="310"/>
    </row>
    <row r="30" spans="1:21" s="15" customFormat="1" ht="49.5" customHeight="1" x14ac:dyDescent="0.2">
      <c r="A30" s="308">
        <v>6</v>
      </c>
      <c r="B30" s="308" t="s">
        <v>116</v>
      </c>
      <c r="C30" s="308" t="s">
        <v>112</v>
      </c>
      <c r="D30" s="308" t="s">
        <v>117</v>
      </c>
      <c r="E30" s="308" t="s">
        <v>47</v>
      </c>
      <c r="F30" s="13" t="s">
        <v>120</v>
      </c>
      <c r="G30" s="308" t="s">
        <v>134</v>
      </c>
      <c r="H30" s="311" t="s">
        <v>32</v>
      </c>
      <c r="I30" s="311" t="s">
        <v>54</v>
      </c>
      <c r="J30" s="318" t="s">
        <v>55</v>
      </c>
      <c r="K30" s="308" t="s">
        <v>137</v>
      </c>
      <c r="L30" s="311" t="s">
        <v>32</v>
      </c>
      <c r="M30" s="311" t="s">
        <v>54</v>
      </c>
      <c r="N30" s="318" t="s">
        <v>55</v>
      </c>
      <c r="O30" s="308" t="s">
        <v>35</v>
      </c>
      <c r="P30" s="308" t="s">
        <v>138</v>
      </c>
      <c r="Q30" s="308" t="s">
        <v>143</v>
      </c>
      <c r="R30" s="308" t="s">
        <v>147</v>
      </c>
      <c r="S30" s="317">
        <v>43101</v>
      </c>
      <c r="T30" s="329" t="s">
        <v>108</v>
      </c>
      <c r="U30" s="308" t="s">
        <v>151</v>
      </c>
    </row>
    <row r="31" spans="1:21" s="15" customFormat="1" ht="49.5" customHeight="1" x14ac:dyDescent="0.2">
      <c r="A31" s="309"/>
      <c r="B31" s="309"/>
      <c r="C31" s="309"/>
      <c r="D31" s="309"/>
      <c r="E31" s="309"/>
      <c r="F31" s="13" t="s">
        <v>121</v>
      </c>
      <c r="G31" s="309"/>
      <c r="H31" s="312"/>
      <c r="I31" s="312"/>
      <c r="J31" s="319"/>
      <c r="K31" s="309"/>
      <c r="L31" s="312"/>
      <c r="M31" s="312"/>
      <c r="N31" s="319"/>
      <c r="O31" s="309"/>
      <c r="P31" s="310"/>
      <c r="Q31" s="310"/>
      <c r="R31" s="309"/>
      <c r="S31" s="324"/>
      <c r="T31" s="330"/>
      <c r="U31" s="309"/>
    </row>
    <row r="32" spans="1:21" s="15" customFormat="1" ht="49.5" customHeight="1" x14ac:dyDescent="0.2">
      <c r="A32" s="309"/>
      <c r="B32" s="309"/>
      <c r="C32" s="309"/>
      <c r="D32" s="309"/>
      <c r="E32" s="309"/>
      <c r="F32" s="13" t="s">
        <v>122</v>
      </c>
      <c r="G32" s="309"/>
      <c r="H32" s="312"/>
      <c r="I32" s="312"/>
      <c r="J32" s="319"/>
      <c r="K32" s="309"/>
      <c r="L32" s="312"/>
      <c r="M32" s="312"/>
      <c r="N32" s="319"/>
      <c r="O32" s="309"/>
      <c r="P32" s="13" t="s">
        <v>139</v>
      </c>
      <c r="Q32" s="13" t="s">
        <v>144</v>
      </c>
      <c r="R32" s="310"/>
      <c r="S32" s="325"/>
      <c r="T32" s="331"/>
      <c r="U32" s="309"/>
    </row>
    <row r="33" spans="1:21" s="15" customFormat="1" ht="49.5" customHeight="1" x14ac:dyDescent="0.2">
      <c r="A33" s="309"/>
      <c r="B33" s="309"/>
      <c r="C33" s="309"/>
      <c r="D33" s="309"/>
      <c r="E33" s="309"/>
      <c r="F33" s="13" t="s">
        <v>123</v>
      </c>
      <c r="G33" s="309"/>
      <c r="H33" s="312"/>
      <c r="I33" s="312"/>
      <c r="J33" s="319"/>
      <c r="K33" s="309"/>
      <c r="L33" s="312"/>
      <c r="M33" s="312"/>
      <c r="N33" s="319"/>
      <c r="O33" s="309"/>
      <c r="P33" s="308" t="s">
        <v>140</v>
      </c>
      <c r="Q33" s="308" t="s">
        <v>145</v>
      </c>
      <c r="R33" s="308" t="s">
        <v>148</v>
      </c>
      <c r="S33" s="317">
        <v>43221</v>
      </c>
      <c r="T33" s="317">
        <v>43221</v>
      </c>
      <c r="U33" s="309"/>
    </row>
    <row r="34" spans="1:21" s="15" customFormat="1" ht="49.5" customHeight="1" x14ac:dyDescent="0.2">
      <c r="A34" s="309"/>
      <c r="B34" s="309"/>
      <c r="C34" s="309"/>
      <c r="D34" s="309"/>
      <c r="E34" s="310"/>
      <c r="F34" s="13" t="s">
        <v>124</v>
      </c>
      <c r="G34" s="309"/>
      <c r="H34" s="312"/>
      <c r="I34" s="312"/>
      <c r="J34" s="319"/>
      <c r="K34" s="309"/>
      <c r="L34" s="312"/>
      <c r="M34" s="312"/>
      <c r="N34" s="319"/>
      <c r="O34" s="309"/>
      <c r="P34" s="310"/>
      <c r="Q34" s="309"/>
      <c r="R34" s="309"/>
      <c r="S34" s="324"/>
      <c r="T34" s="324"/>
      <c r="U34" s="309"/>
    </row>
    <row r="35" spans="1:21" s="15" customFormat="1" ht="49.5" customHeight="1" x14ac:dyDescent="0.2">
      <c r="A35" s="309"/>
      <c r="B35" s="309"/>
      <c r="C35" s="309"/>
      <c r="D35" s="309"/>
      <c r="E35" s="308" t="s">
        <v>27</v>
      </c>
      <c r="F35" s="13" t="s">
        <v>125</v>
      </c>
      <c r="G35" s="309"/>
      <c r="H35" s="312"/>
      <c r="I35" s="312"/>
      <c r="J35" s="319"/>
      <c r="K35" s="309"/>
      <c r="L35" s="312"/>
      <c r="M35" s="312"/>
      <c r="N35" s="319"/>
      <c r="O35" s="309"/>
      <c r="P35" s="13" t="s">
        <v>141</v>
      </c>
      <c r="Q35" s="310"/>
      <c r="R35" s="310"/>
      <c r="S35" s="325"/>
      <c r="T35" s="325"/>
      <c r="U35" s="309"/>
    </row>
    <row r="36" spans="1:21" s="15" customFormat="1" ht="71.25" x14ac:dyDescent="0.2">
      <c r="A36" s="310"/>
      <c r="B36" s="310"/>
      <c r="C36" s="310"/>
      <c r="D36" s="310"/>
      <c r="E36" s="310"/>
      <c r="F36" s="13" t="s">
        <v>126</v>
      </c>
      <c r="G36" s="310"/>
      <c r="H36" s="313"/>
      <c r="I36" s="313"/>
      <c r="J36" s="320"/>
      <c r="K36" s="310"/>
      <c r="L36" s="313"/>
      <c r="M36" s="313"/>
      <c r="N36" s="320"/>
      <c r="O36" s="310"/>
      <c r="P36" s="13" t="s">
        <v>142</v>
      </c>
      <c r="Q36" s="13" t="s">
        <v>146</v>
      </c>
      <c r="R36" s="13" t="s">
        <v>149</v>
      </c>
      <c r="S36" s="21">
        <v>43221</v>
      </c>
      <c r="T36" s="14" t="s">
        <v>150</v>
      </c>
      <c r="U36" s="310"/>
    </row>
    <row r="37" spans="1:21" s="15" customFormat="1" ht="87" customHeight="1" x14ac:dyDescent="0.2">
      <c r="A37" s="308">
        <v>7</v>
      </c>
      <c r="B37" s="308" t="s">
        <v>116</v>
      </c>
      <c r="C37" s="308" t="s">
        <v>113</v>
      </c>
      <c r="D37" s="308" t="s">
        <v>118</v>
      </c>
      <c r="E37" s="308" t="s">
        <v>27</v>
      </c>
      <c r="F37" s="13" t="s">
        <v>127</v>
      </c>
      <c r="G37" s="308" t="s">
        <v>135</v>
      </c>
      <c r="H37" s="311" t="s">
        <v>32</v>
      </c>
      <c r="I37" s="311" t="s">
        <v>32</v>
      </c>
      <c r="J37" s="337" t="s">
        <v>33</v>
      </c>
      <c r="K37" s="308" t="s">
        <v>92</v>
      </c>
      <c r="L37" s="311" t="s">
        <v>32</v>
      </c>
      <c r="M37" s="311" t="s">
        <v>32</v>
      </c>
      <c r="N37" s="337" t="s">
        <v>33</v>
      </c>
      <c r="O37" s="308" t="s">
        <v>35</v>
      </c>
      <c r="P37" s="378" t="s">
        <v>152</v>
      </c>
      <c r="Q37" s="308" t="s">
        <v>153</v>
      </c>
      <c r="R37" s="308" t="s">
        <v>154</v>
      </c>
      <c r="S37" s="317">
        <v>43101</v>
      </c>
      <c r="T37" s="329" t="s">
        <v>155</v>
      </c>
      <c r="U37" s="308" t="s">
        <v>156</v>
      </c>
    </row>
    <row r="38" spans="1:21" s="15" customFormat="1" ht="114" customHeight="1" x14ac:dyDescent="0.2">
      <c r="A38" s="310"/>
      <c r="B38" s="310"/>
      <c r="C38" s="310"/>
      <c r="D38" s="310"/>
      <c r="E38" s="310"/>
      <c r="F38" s="13" t="s">
        <v>128</v>
      </c>
      <c r="G38" s="310"/>
      <c r="H38" s="313"/>
      <c r="I38" s="313"/>
      <c r="J38" s="339"/>
      <c r="K38" s="310"/>
      <c r="L38" s="313"/>
      <c r="M38" s="313"/>
      <c r="N38" s="339"/>
      <c r="O38" s="310"/>
      <c r="P38" s="379"/>
      <c r="Q38" s="310"/>
      <c r="R38" s="310"/>
      <c r="S38" s="336"/>
      <c r="T38" s="331"/>
      <c r="U38" s="310"/>
    </row>
    <row r="39" spans="1:21" s="15" customFormat="1" ht="49.5" customHeight="1" x14ac:dyDescent="0.2">
      <c r="A39" s="308">
        <v>8</v>
      </c>
      <c r="B39" s="308" t="s">
        <v>116</v>
      </c>
      <c r="C39" s="308" t="s">
        <v>114</v>
      </c>
      <c r="D39" s="308" t="s">
        <v>119</v>
      </c>
      <c r="E39" s="308" t="s">
        <v>27</v>
      </c>
      <c r="F39" s="13" t="s">
        <v>129</v>
      </c>
      <c r="G39" s="308" t="s">
        <v>136</v>
      </c>
      <c r="H39" s="311" t="s">
        <v>32</v>
      </c>
      <c r="I39" s="311" t="s">
        <v>32</v>
      </c>
      <c r="J39" s="337" t="s">
        <v>33</v>
      </c>
      <c r="K39" s="308" t="s">
        <v>157</v>
      </c>
      <c r="L39" s="311" t="s">
        <v>32</v>
      </c>
      <c r="M39" s="311" t="s">
        <v>32</v>
      </c>
      <c r="N39" s="337" t="s">
        <v>33</v>
      </c>
      <c r="O39" s="308" t="s">
        <v>35</v>
      </c>
      <c r="P39" s="13" t="s">
        <v>158</v>
      </c>
      <c r="Q39" s="13" t="s">
        <v>143</v>
      </c>
      <c r="R39" s="13" t="s">
        <v>160</v>
      </c>
      <c r="S39" s="317">
        <v>43101</v>
      </c>
      <c r="T39" s="21">
        <v>43221</v>
      </c>
      <c r="U39" s="308" t="s">
        <v>163</v>
      </c>
    </row>
    <row r="40" spans="1:21" s="15" customFormat="1" ht="49.5" customHeight="1" x14ac:dyDescent="0.2">
      <c r="A40" s="310"/>
      <c r="B40" s="310"/>
      <c r="C40" s="310"/>
      <c r="D40" s="310"/>
      <c r="E40" s="310"/>
      <c r="F40" s="13" t="s">
        <v>130</v>
      </c>
      <c r="G40" s="310"/>
      <c r="H40" s="313"/>
      <c r="I40" s="313"/>
      <c r="J40" s="339"/>
      <c r="K40" s="310"/>
      <c r="L40" s="313"/>
      <c r="M40" s="313"/>
      <c r="N40" s="339"/>
      <c r="O40" s="310"/>
      <c r="P40" s="13" t="s">
        <v>159</v>
      </c>
      <c r="Q40" s="13" t="s">
        <v>143</v>
      </c>
      <c r="R40" s="13" t="s">
        <v>161</v>
      </c>
      <c r="S40" s="324"/>
      <c r="T40" s="14" t="s">
        <v>162</v>
      </c>
      <c r="U40" s="310"/>
    </row>
    <row r="41" spans="1:21" s="15" customFormat="1" ht="49.5" customHeight="1" x14ac:dyDescent="0.2">
      <c r="A41" s="308">
        <v>9</v>
      </c>
      <c r="B41" s="308" t="s">
        <v>116</v>
      </c>
      <c r="C41" s="308" t="s">
        <v>115</v>
      </c>
      <c r="D41" s="308" t="s">
        <v>119</v>
      </c>
      <c r="E41" s="308" t="s">
        <v>27</v>
      </c>
      <c r="F41" s="13" t="s">
        <v>129</v>
      </c>
      <c r="G41" s="308" t="s">
        <v>136</v>
      </c>
      <c r="H41" s="311" t="s">
        <v>32</v>
      </c>
      <c r="I41" s="311" t="s">
        <v>32</v>
      </c>
      <c r="J41" s="337" t="s">
        <v>33</v>
      </c>
      <c r="K41" s="308" t="s">
        <v>164</v>
      </c>
      <c r="L41" s="311" t="s">
        <v>32</v>
      </c>
      <c r="M41" s="311" t="s">
        <v>32</v>
      </c>
      <c r="N41" s="337" t="s">
        <v>33</v>
      </c>
      <c r="O41" s="308" t="s">
        <v>35</v>
      </c>
      <c r="P41" s="13" t="s">
        <v>165</v>
      </c>
      <c r="Q41" s="13" t="s">
        <v>143</v>
      </c>
      <c r="R41" s="13" t="s">
        <v>172</v>
      </c>
      <c r="S41" s="324"/>
      <c r="T41" s="21">
        <v>43238</v>
      </c>
      <c r="U41" s="13" t="s">
        <v>177</v>
      </c>
    </row>
    <row r="42" spans="1:21" s="15" customFormat="1" ht="49.5" customHeight="1" x14ac:dyDescent="0.2">
      <c r="A42" s="309"/>
      <c r="B42" s="309"/>
      <c r="C42" s="309"/>
      <c r="D42" s="309"/>
      <c r="E42" s="309"/>
      <c r="F42" s="13" t="s">
        <v>131</v>
      </c>
      <c r="G42" s="309"/>
      <c r="H42" s="312"/>
      <c r="I42" s="312"/>
      <c r="J42" s="338"/>
      <c r="K42" s="309"/>
      <c r="L42" s="312"/>
      <c r="M42" s="312"/>
      <c r="N42" s="338"/>
      <c r="O42" s="309"/>
      <c r="P42" s="13" t="s">
        <v>166</v>
      </c>
      <c r="Q42" s="13" t="s">
        <v>169</v>
      </c>
      <c r="R42" s="13" t="s">
        <v>173</v>
      </c>
      <c r="S42" s="324"/>
      <c r="T42" s="21">
        <v>43243</v>
      </c>
      <c r="U42" s="13" t="s">
        <v>178</v>
      </c>
    </row>
    <row r="43" spans="1:21" s="15" customFormat="1" ht="49.5" customHeight="1" x14ac:dyDescent="0.2">
      <c r="A43" s="309"/>
      <c r="B43" s="309"/>
      <c r="C43" s="309"/>
      <c r="D43" s="309"/>
      <c r="E43" s="310"/>
      <c r="F43" s="13" t="s">
        <v>132</v>
      </c>
      <c r="G43" s="309"/>
      <c r="H43" s="312"/>
      <c r="I43" s="312"/>
      <c r="J43" s="338"/>
      <c r="K43" s="309"/>
      <c r="L43" s="312"/>
      <c r="M43" s="312"/>
      <c r="N43" s="338"/>
      <c r="O43" s="309"/>
      <c r="P43" s="13" t="s">
        <v>167</v>
      </c>
      <c r="Q43" s="13" t="s">
        <v>170</v>
      </c>
      <c r="R43" s="13" t="s">
        <v>174</v>
      </c>
      <c r="S43" s="324"/>
      <c r="T43" s="21">
        <v>43243</v>
      </c>
      <c r="U43" s="13" t="s">
        <v>179</v>
      </c>
    </row>
    <row r="44" spans="1:21" s="15" customFormat="1" ht="49.5" customHeight="1" x14ac:dyDescent="0.2">
      <c r="A44" s="309"/>
      <c r="B44" s="309"/>
      <c r="C44" s="309"/>
      <c r="D44" s="309"/>
      <c r="E44" s="308" t="s">
        <v>47</v>
      </c>
      <c r="F44" s="308" t="s">
        <v>133</v>
      </c>
      <c r="G44" s="309"/>
      <c r="H44" s="312"/>
      <c r="I44" s="312"/>
      <c r="J44" s="338"/>
      <c r="K44" s="309"/>
      <c r="L44" s="312"/>
      <c r="M44" s="312"/>
      <c r="N44" s="338"/>
      <c r="O44" s="309"/>
      <c r="P44" s="308" t="s">
        <v>168</v>
      </c>
      <c r="Q44" s="308" t="s">
        <v>171</v>
      </c>
      <c r="R44" s="308" t="s">
        <v>175</v>
      </c>
      <c r="S44" s="324"/>
      <c r="T44" s="329" t="s">
        <v>176</v>
      </c>
      <c r="U44" s="308" t="s">
        <v>180</v>
      </c>
    </row>
    <row r="45" spans="1:21" s="15" customFormat="1" ht="84.75" customHeight="1" x14ac:dyDescent="0.2">
      <c r="A45" s="310"/>
      <c r="B45" s="310"/>
      <c r="C45" s="310"/>
      <c r="D45" s="310"/>
      <c r="E45" s="310"/>
      <c r="F45" s="310"/>
      <c r="G45" s="310"/>
      <c r="H45" s="313"/>
      <c r="I45" s="313"/>
      <c r="J45" s="339"/>
      <c r="K45" s="310"/>
      <c r="L45" s="313"/>
      <c r="M45" s="313"/>
      <c r="N45" s="339"/>
      <c r="O45" s="310"/>
      <c r="P45" s="310"/>
      <c r="Q45" s="310"/>
      <c r="R45" s="310"/>
      <c r="S45" s="325"/>
      <c r="T45" s="331"/>
      <c r="U45" s="310"/>
    </row>
    <row r="46" spans="1:21" s="15" customFormat="1" ht="49.5" customHeight="1" x14ac:dyDescent="0.2">
      <c r="A46" s="308">
        <v>10</v>
      </c>
      <c r="B46" s="308" t="s">
        <v>116</v>
      </c>
      <c r="C46" s="308" t="s">
        <v>186</v>
      </c>
      <c r="D46" s="308" t="s">
        <v>187</v>
      </c>
      <c r="E46" s="308" t="s">
        <v>27</v>
      </c>
      <c r="F46" s="13" t="s">
        <v>181</v>
      </c>
      <c r="G46" s="13" t="s">
        <v>188</v>
      </c>
      <c r="H46" s="311" t="s">
        <v>57</v>
      </c>
      <c r="I46" s="311" t="s">
        <v>32</v>
      </c>
      <c r="J46" s="314" t="s">
        <v>32</v>
      </c>
      <c r="K46" s="308" t="s">
        <v>92</v>
      </c>
      <c r="L46" s="311" t="s">
        <v>191</v>
      </c>
      <c r="M46" s="311" t="s">
        <v>32</v>
      </c>
      <c r="N46" s="314" t="s">
        <v>32</v>
      </c>
      <c r="O46" s="308" t="s">
        <v>196</v>
      </c>
      <c r="P46" s="13" t="s">
        <v>192</v>
      </c>
      <c r="Q46" s="13" t="s">
        <v>143</v>
      </c>
      <c r="R46" s="308" t="s">
        <v>172</v>
      </c>
      <c r="S46" s="317">
        <v>43101</v>
      </c>
      <c r="T46" s="21">
        <v>43238</v>
      </c>
      <c r="U46" s="308" t="s">
        <v>177</v>
      </c>
    </row>
    <row r="47" spans="1:21" s="15" customFormat="1" ht="49.5" customHeight="1" x14ac:dyDescent="0.2">
      <c r="A47" s="309"/>
      <c r="B47" s="309"/>
      <c r="C47" s="309"/>
      <c r="D47" s="309"/>
      <c r="E47" s="309"/>
      <c r="F47" s="13" t="s">
        <v>182</v>
      </c>
      <c r="G47" s="13" t="s">
        <v>189</v>
      </c>
      <c r="H47" s="312"/>
      <c r="I47" s="312"/>
      <c r="J47" s="315"/>
      <c r="K47" s="309"/>
      <c r="L47" s="312"/>
      <c r="M47" s="312"/>
      <c r="N47" s="315"/>
      <c r="O47" s="309"/>
      <c r="P47" s="13" t="s">
        <v>193</v>
      </c>
      <c r="Q47" s="13" t="s">
        <v>197</v>
      </c>
      <c r="R47" s="309"/>
      <c r="S47" s="335"/>
      <c r="T47" s="21">
        <v>43252</v>
      </c>
      <c r="U47" s="310"/>
    </row>
    <row r="48" spans="1:21" s="15" customFormat="1" ht="49.5" customHeight="1" x14ac:dyDescent="0.2">
      <c r="A48" s="309"/>
      <c r="B48" s="309"/>
      <c r="C48" s="309"/>
      <c r="D48" s="309"/>
      <c r="E48" s="309"/>
      <c r="F48" s="13" t="s">
        <v>183</v>
      </c>
      <c r="G48" s="308" t="s">
        <v>190</v>
      </c>
      <c r="H48" s="312"/>
      <c r="I48" s="312"/>
      <c r="J48" s="315"/>
      <c r="K48" s="309"/>
      <c r="L48" s="312"/>
      <c r="M48" s="312"/>
      <c r="N48" s="315"/>
      <c r="O48" s="309"/>
      <c r="P48" s="13" t="s">
        <v>194</v>
      </c>
      <c r="Q48" s="13" t="s">
        <v>143</v>
      </c>
      <c r="R48" s="309"/>
      <c r="S48" s="335"/>
      <c r="T48" s="14" t="s">
        <v>198</v>
      </c>
      <c r="U48" s="308" t="s">
        <v>178</v>
      </c>
    </row>
    <row r="49" spans="1:21" s="15" customFormat="1" ht="49.5" customHeight="1" x14ac:dyDescent="0.2">
      <c r="A49" s="310"/>
      <c r="B49" s="310"/>
      <c r="C49" s="310"/>
      <c r="D49" s="310"/>
      <c r="E49" s="23" t="s">
        <v>185</v>
      </c>
      <c r="F49" s="13" t="s">
        <v>184</v>
      </c>
      <c r="G49" s="310"/>
      <c r="H49" s="313"/>
      <c r="I49" s="313"/>
      <c r="J49" s="316"/>
      <c r="K49" s="310"/>
      <c r="L49" s="313"/>
      <c r="M49" s="313"/>
      <c r="N49" s="316"/>
      <c r="O49" s="310"/>
      <c r="P49" s="13" t="s">
        <v>195</v>
      </c>
      <c r="Q49" s="13" t="s">
        <v>197</v>
      </c>
      <c r="R49" s="310"/>
      <c r="S49" s="336"/>
      <c r="T49" s="21">
        <v>43252</v>
      </c>
      <c r="U49" s="310"/>
    </row>
    <row r="50" spans="1:21" s="15" customFormat="1" ht="49.5" customHeight="1" x14ac:dyDescent="0.2">
      <c r="A50" s="308">
        <v>11</v>
      </c>
      <c r="B50" s="308" t="s">
        <v>213</v>
      </c>
      <c r="C50" s="308" t="s">
        <v>210</v>
      </c>
      <c r="D50" s="308" t="s">
        <v>214</v>
      </c>
      <c r="E50" s="308" t="s">
        <v>27</v>
      </c>
      <c r="F50" s="13" t="s">
        <v>199</v>
      </c>
      <c r="G50" s="308" t="s">
        <v>216</v>
      </c>
      <c r="H50" s="311" t="s">
        <v>69</v>
      </c>
      <c r="I50" s="311" t="s">
        <v>219</v>
      </c>
      <c r="J50" s="318" t="s">
        <v>55</v>
      </c>
      <c r="K50" s="308" t="s">
        <v>220</v>
      </c>
      <c r="L50" s="311" t="s">
        <v>69</v>
      </c>
      <c r="M50" s="311" t="s">
        <v>219</v>
      </c>
      <c r="N50" s="318" t="s">
        <v>55</v>
      </c>
      <c r="O50" s="308" t="s">
        <v>35</v>
      </c>
      <c r="P50" s="13" t="s">
        <v>221</v>
      </c>
      <c r="Q50" s="13" t="s">
        <v>226</v>
      </c>
      <c r="R50" s="13" t="s">
        <v>230</v>
      </c>
      <c r="S50" s="317">
        <v>43252</v>
      </c>
      <c r="T50" s="14" t="s">
        <v>108</v>
      </c>
      <c r="U50" s="308" t="s">
        <v>233</v>
      </c>
    </row>
    <row r="51" spans="1:21" s="15" customFormat="1" ht="49.5" customHeight="1" x14ac:dyDescent="0.2">
      <c r="A51" s="309"/>
      <c r="B51" s="309"/>
      <c r="C51" s="309"/>
      <c r="D51" s="309"/>
      <c r="E51" s="309"/>
      <c r="F51" s="13" t="s">
        <v>200</v>
      </c>
      <c r="G51" s="309"/>
      <c r="H51" s="312"/>
      <c r="I51" s="312"/>
      <c r="J51" s="319"/>
      <c r="K51" s="309"/>
      <c r="L51" s="312"/>
      <c r="M51" s="312"/>
      <c r="N51" s="319"/>
      <c r="O51" s="309"/>
      <c r="P51" s="13" t="s">
        <v>222</v>
      </c>
      <c r="Q51" s="13" t="s">
        <v>227</v>
      </c>
      <c r="R51" s="13" t="s">
        <v>230</v>
      </c>
      <c r="S51" s="335"/>
      <c r="T51" s="14" t="s">
        <v>107</v>
      </c>
      <c r="U51" s="309"/>
    </row>
    <row r="52" spans="1:21" s="15" customFormat="1" ht="49.5" customHeight="1" x14ac:dyDescent="0.2">
      <c r="A52" s="309"/>
      <c r="B52" s="309"/>
      <c r="C52" s="309"/>
      <c r="D52" s="309"/>
      <c r="E52" s="310"/>
      <c r="F52" s="13" t="s">
        <v>201</v>
      </c>
      <c r="G52" s="309"/>
      <c r="H52" s="312"/>
      <c r="I52" s="312"/>
      <c r="J52" s="319"/>
      <c r="K52" s="309"/>
      <c r="L52" s="312"/>
      <c r="M52" s="312"/>
      <c r="N52" s="319"/>
      <c r="O52" s="309"/>
      <c r="P52" s="13" t="s">
        <v>223</v>
      </c>
      <c r="Q52" s="13" t="s">
        <v>228</v>
      </c>
      <c r="R52" s="13" t="s">
        <v>230</v>
      </c>
      <c r="S52" s="335"/>
      <c r="T52" s="14" t="s">
        <v>232</v>
      </c>
      <c r="U52" s="309"/>
    </row>
    <row r="53" spans="1:21" s="15" customFormat="1" ht="49.5" customHeight="1" x14ac:dyDescent="0.2">
      <c r="A53" s="309"/>
      <c r="B53" s="309"/>
      <c r="C53" s="309"/>
      <c r="D53" s="309"/>
      <c r="E53" s="308" t="s">
        <v>47</v>
      </c>
      <c r="F53" s="13" t="s">
        <v>202</v>
      </c>
      <c r="G53" s="309"/>
      <c r="H53" s="312"/>
      <c r="I53" s="312"/>
      <c r="J53" s="319"/>
      <c r="K53" s="309"/>
      <c r="L53" s="312"/>
      <c r="M53" s="312"/>
      <c r="N53" s="319"/>
      <c r="O53" s="309"/>
      <c r="P53" s="13" t="s">
        <v>224</v>
      </c>
      <c r="Q53" s="13" t="s">
        <v>229</v>
      </c>
      <c r="R53" s="13" t="s">
        <v>230</v>
      </c>
      <c r="S53" s="336"/>
      <c r="T53" s="14" t="s">
        <v>108</v>
      </c>
      <c r="U53" s="309"/>
    </row>
    <row r="54" spans="1:21" s="15" customFormat="1" ht="49.5" customHeight="1" x14ac:dyDescent="0.2">
      <c r="A54" s="309"/>
      <c r="B54" s="309"/>
      <c r="C54" s="309"/>
      <c r="D54" s="309"/>
      <c r="E54" s="309"/>
      <c r="F54" s="13" t="s">
        <v>203</v>
      </c>
      <c r="G54" s="309"/>
      <c r="H54" s="312"/>
      <c r="I54" s="312"/>
      <c r="J54" s="319"/>
      <c r="K54" s="309"/>
      <c r="L54" s="312"/>
      <c r="M54" s="312"/>
      <c r="N54" s="319"/>
      <c r="O54" s="309"/>
      <c r="P54" s="308" t="s">
        <v>225</v>
      </c>
      <c r="Q54" s="308" t="s">
        <v>229</v>
      </c>
      <c r="R54" s="308" t="s">
        <v>231</v>
      </c>
      <c r="S54" s="317">
        <v>43101</v>
      </c>
      <c r="T54" s="329" t="s">
        <v>108</v>
      </c>
      <c r="U54" s="309"/>
    </row>
    <row r="55" spans="1:21" s="15" customFormat="1" ht="49.5" customHeight="1" x14ac:dyDescent="0.2">
      <c r="A55" s="310"/>
      <c r="B55" s="310"/>
      <c r="C55" s="310"/>
      <c r="D55" s="310"/>
      <c r="E55" s="310"/>
      <c r="F55" s="13" t="s">
        <v>204</v>
      </c>
      <c r="G55" s="310"/>
      <c r="H55" s="313"/>
      <c r="I55" s="313"/>
      <c r="J55" s="320"/>
      <c r="K55" s="310"/>
      <c r="L55" s="313"/>
      <c r="M55" s="313"/>
      <c r="N55" s="320"/>
      <c r="O55" s="310"/>
      <c r="P55" s="310"/>
      <c r="Q55" s="310"/>
      <c r="R55" s="310"/>
      <c r="S55" s="335"/>
      <c r="T55" s="331"/>
      <c r="U55" s="310"/>
    </row>
    <row r="56" spans="1:21" s="15" customFormat="1" ht="85.5" x14ac:dyDescent="0.2">
      <c r="A56" s="308">
        <v>12</v>
      </c>
      <c r="B56" s="308" t="s">
        <v>213</v>
      </c>
      <c r="C56" s="308" t="s">
        <v>211</v>
      </c>
      <c r="D56" s="308" t="s">
        <v>214</v>
      </c>
      <c r="E56" s="13" t="s">
        <v>27</v>
      </c>
      <c r="F56" s="13" t="s">
        <v>205</v>
      </c>
      <c r="G56" s="308" t="s">
        <v>217</v>
      </c>
      <c r="H56" s="311" t="s">
        <v>32</v>
      </c>
      <c r="I56" s="311" t="s">
        <v>32</v>
      </c>
      <c r="J56" s="337" t="s">
        <v>33</v>
      </c>
      <c r="K56" s="308" t="s">
        <v>234</v>
      </c>
      <c r="L56" s="311" t="s">
        <v>57</v>
      </c>
      <c r="M56" s="311" t="s">
        <v>32</v>
      </c>
      <c r="N56" s="314" t="s">
        <v>32</v>
      </c>
      <c r="O56" s="308" t="s">
        <v>235</v>
      </c>
      <c r="P56" s="308" t="s">
        <v>236</v>
      </c>
      <c r="Q56" s="308" t="s">
        <v>238</v>
      </c>
      <c r="R56" s="308" t="s">
        <v>237</v>
      </c>
      <c r="S56" s="317">
        <v>43252</v>
      </c>
      <c r="T56" s="329" t="s">
        <v>108</v>
      </c>
      <c r="U56" s="308" t="s">
        <v>239</v>
      </c>
    </row>
    <row r="57" spans="1:21" s="15" customFormat="1" ht="49.5" customHeight="1" x14ac:dyDescent="0.2">
      <c r="A57" s="309"/>
      <c r="B57" s="309"/>
      <c r="C57" s="309"/>
      <c r="D57" s="309"/>
      <c r="E57" s="308" t="s">
        <v>47</v>
      </c>
      <c r="F57" s="13" t="s">
        <v>206</v>
      </c>
      <c r="G57" s="309"/>
      <c r="H57" s="312"/>
      <c r="I57" s="312"/>
      <c r="J57" s="338"/>
      <c r="K57" s="309"/>
      <c r="L57" s="312"/>
      <c r="M57" s="312"/>
      <c r="N57" s="315"/>
      <c r="O57" s="309"/>
      <c r="P57" s="309"/>
      <c r="Q57" s="309"/>
      <c r="R57" s="309"/>
      <c r="S57" s="335"/>
      <c r="T57" s="330"/>
      <c r="U57" s="309"/>
    </row>
    <row r="58" spans="1:21" s="15" customFormat="1" ht="49.5" customHeight="1" x14ac:dyDescent="0.2">
      <c r="A58" s="309"/>
      <c r="B58" s="309"/>
      <c r="C58" s="309"/>
      <c r="D58" s="309"/>
      <c r="E58" s="310"/>
      <c r="F58" s="13" t="s">
        <v>207</v>
      </c>
      <c r="G58" s="310"/>
      <c r="H58" s="313"/>
      <c r="I58" s="313"/>
      <c r="J58" s="339"/>
      <c r="K58" s="310"/>
      <c r="L58" s="313"/>
      <c r="M58" s="313"/>
      <c r="N58" s="316"/>
      <c r="O58" s="310"/>
      <c r="P58" s="310"/>
      <c r="Q58" s="310"/>
      <c r="R58" s="310"/>
      <c r="S58" s="335"/>
      <c r="T58" s="331"/>
      <c r="U58" s="310"/>
    </row>
    <row r="59" spans="1:21" s="15" customFormat="1" ht="49.5" customHeight="1" x14ac:dyDescent="0.2">
      <c r="A59" s="309">
        <v>13</v>
      </c>
      <c r="B59" s="308" t="s">
        <v>213</v>
      </c>
      <c r="C59" s="308" t="s">
        <v>212</v>
      </c>
      <c r="D59" s="308" t="s">
        <v>215</v>
      </c>
      <c r="E59" s="13" t="s">
        <v>27</v>
      </c>
      <c r="F59" s="13" t="s">
        <v>208</v>
      </c>
      <c r="G59" s="308" t="s">
        <v>218</v>
      </c>
      <c r="H59" s="311" t="s">
        <v>32</v>
      </c>
      <c r="I59" s="311" t="s">
        <v>219</v>
      </c>
      <c r="J59" s="318" t="s">
        <v>55</v>
      </c>
      <c r="K59" s="308" t="s">
        <v>240</v>
      </c>
      <c r="L59" s="311" t="s">
        <v>57</v>
      </c>
      <c r="M59" s="311" t="s">
        <v>219</v>
      </c>
      <c r="N59" s="318" t="s">
        <v>55</v>
      </c>
      <c r="O59" s="308" t="s">
        <v>35</v>
      </c>
      <c r="P59" s="13" t="s">
        <v>241</v>
      </c>
      <c r="Q59" s="13" t="s">
        <v>244</v>
      </c>
      <c r="R59" s="308" t="s">
        <v>247</v>
      </c>
      <c r="S59" s="317">
        <v>43252</v>
      </c>
      <c r="T59" s="21">
        <v>43252</v>
      </c>
      <c r="U59" s="308" t="s">
        <v>248</v>
      </c>
    </row>
    <row r="60" spans="1:21" s="15" customFormat="1" ht="49.5" customHeight="1" x14ac:dyDescent="0.2">
      <c r="A60" s="309"/>
      <c r="B60" s="309"/>
      <c r="C60" s="309"/>
      <c r="D60" s="309"/>
      <c r="E60" s="308" t="s">
        <v>47</v>
      </c>
      <c r="F60" s="308" t="s">
        <v>209</v>
      </c>
      <c r="G60" s="309"/>
      <c r="H60" s="312"/>
      <c r="I60" s="312"/>
      <c r="J60" s="319"/>
      <c r="K60" s="309"/>
      <c r="L60" s="312"/>
      <c r="M60" s="312"/>
      <c r="N60" s="319"/>
      <c r="O60" s="309"/>
      <c r="P60" s="13" t="s">
        <v>242</v>
      </c>
      <c r="Q60" s="13" t="s">
        <v>245</v>
      </c>
      <c r="R60" s="309"/>
      <c r="S60" s="335"/>
      <c r="T60" s="21" t="s">
        <v>107</v>
      </c>
      <c r="U60" s="309"/>
    </row>
    <row r="61" spans="1:21" s="15" customFormat="1" ht="49.5" customHeight="1" x14ac:dyDescent="0.2">
      <c r="A61" s="310"/>
      <c r="B61" s="310"/>
      <c r="C61" s="310"/>
      <c r="D61" s="310"/>
      <c r="E61" s="310"/>
      <c r="F61" s="310"/>
      <c r="G61" s="310"/>
      <c r="H61" s="313"/>
      <c r="I61" s="313"/>
      <c r="J61" s="320"/>
      <c r="K61" s="310"/>
      <c r="L61" s="313"/>
      <c r="M61" s="313"/>
      <c r="N61" s="320"/>
      <c r="O61" s="310"/>
      <c r="P61" s="13" t="s">
        <v>243</v>
      </c>
      <c r="Q61" s="13" t="s">
        <v>246</v>
      </c>
      <c r="R61" s="310"/>
      <c r="S61" s="335"/>
      <c r="T61" s="21">
        <v>43313</v>
      </c>
      <c r="U61" s="310"/>
    </row>
    <row r="62" spans="1:21" s="15" customFormat="1" ht="49.5" customHeight="1" x14ac:dyDescent="0.2">
      <c r="A62" s="308">
        <v>14</v>
      </c>
      <c r="B62" s="308" t="s">
        <v>255</v>
      </c>
      <c r="C62" s="308" t="s">
        <v>256</v>
      </c>
      <c r="D62" s="308" t="s">
        <v>257</v>
      </c>
      <c r="E62" s="308" t="s">
        <v>27</v>
      </c>
      <c r="F62" s="13" t="s">
        <v>249</v>
      </c>
      <c r="G62" s="308" t="s">
        <v>258</v>
      </c>
      <c r="H62" s="311" t="s">
        <v>261</v>
      </c>
      <c r="I62" s="311" t="s">
        <v>32</v>
      </c>
      <c r="J62" s="318" t="s">
        <v>55</v>
      </c>
      <c r="K62" s="308" t="s">
        <v>262</v>
      </c>
      <c r="L62" s="311" t="s">
        <v>261</v>
      </c>
      <c r="M62" s="311" t="s">
        <v>32</v>
      </c>
      <c r="N62" s="318" t="s">
        <v>55</v>
      </c>
      <c r="O62" s="308" t="s">
        <v>196</v>
      </c>
      <c r="P62" s="13" t="s">
        <v>263</v>
      </c>
      <c r="Q62" s="13" t="s">
        <v>38</v>
      </c>
      <c r="R62" s="13" t="s">
        <v>273</v>
      </c>
      <c r="S62" s="317">
        <v>43221</v>
      </c>
      <c r="T62" s="21">
        <v>43252</v>
      </c>
      <c r="U62" s="308" t="s">
        <v>276</v>
      </c>
    </row>
    <row r="63" spans="1:21" s="15" customFormat="1" ht="49.5" customHeight="1" x14ac:dyDescent="0.2">
      <c r="A63" s="309"/>
      <c r="B63" s="309"/>
      <c r="C63" s="309"/>
      <c r="D63" s="309"/>
      <c r="E63" s="309"/>
      <c r="F63" s="13" t="s">
        <v>250</v>
      </c>
      <c r="G63" s="310"/>
      <c r="H63" s="312"/>
      <c r="I63" s="312"/>
      <c r="J63" s="319"/>
      <c r="K63" s="309"/>
      <c r="L63" s="312"/>
      <c r="M63" s="312"/>
      <c r="N63" s="319"/>
      <c r="O63" s="309"/>
      <c r="P63" s="13" t="s">
        <v>264</v>
      </c>
      <c r="Q63" s="13" t="s">
        <v>38</v>
      </c>
      <c r="R63" s="13" t="s">
        <v>273</v>
      </c>
      <c r="S63" s="324"/>
      <c r="T63" s="21">
        <v>43252</v>
      </c>
      <c r="U63" s="309"/>
    </row>
    <row r="64" spans="1:21" s="15" customFormat="1" ht="49.5" customHeight="1" x14ac:dyDescent="0.2">
      <c r="A64" s="309"/>
      <c r="B64" s="309"/>
      <c r="C64" s="309"/>
      <c r="D64" s="309"/>
      <c r="E64" s="309"/>
      <c r="F64" s="13" t="s">
        <v>251</v>
      </c>
      <c r="G64" s="308" t="s">
        <v>259</v>
      </c>
      <c r="H64" s="312"/>
      <c r="I64" s="312"/>
      <c r="J64" s="319"/>
      <c r="K64" s="309"/>
      <c r="L64" s="312"/>
      <c r="M64" s="312"/>
      <c r="N64" s="319"/>
      <c r="O64" s="309"/>
      <c r="P64" s="13" t="s">
        <v>265</v>
      </c>
      <c r="Q64" s="13" t="s">
        <v>270</v>
      </c>
      <c r="R64" s="13" t="s">
        <v>274</v>
      </c>
      <c r="S64" s="324"/>
      <c r="T64" s="21" t="s">
        <v>108</v>
      </c>
      <c r="U64" s="309"/>
    </row>
    <row r="65" spans="1:21" s="15" customFormat="1" ht="49.5" customHeight="1" x14ac:dyDescent="0.2">
      <c r="A65" s="309"/>
      <c r="B65" s="309"/>
      <c r="C65" s="309"/>
      <c r="D65" s="309"/>
      <c r="E65" s="310"/>
      <c r="F65" s="13" t="s">
        <v>252</v>
      </c>
      <c r="G65" s="309"/>
      <c r="H65" s="312"/>
      <c r="I65" s="312"/>
      <c r="J65" s="319"/>
      <c r="K65" s="309"/>
      <c r="L65" s="312"/>
      <c r="M65" s="312"/>
      <c r="N65" s="319"/>
      <c r="O65" s="309"/>
      <c r="P65" s="13" t="s">
        <v>266</v>
      </c>
      <c r="Q65" s="13" t="s">
        <v>271</v>
      </c>
      <c r="R65" s="13" t="s">
        <v>255</v>
      </c>
      <c r="S65" s="324"/>
      <c r="T65" s="21" t="s">
        <v>106</v>
      </c>
      <c r="U65" s="309"/>
    </row>
    <row r="66" spans="1:21" s="15" customFormat="1" ht="49.5" customHeight="1" x14ac:dyDescent="0.2">
      <c r="A66" s="309"/>
      <c r="B66" s="309"/>
      <c r="C66" s="309"/>
      <c r="D66" s="309"/>
      <c r="E66" s="308" t="s">
        <v>47</v>
      </c>
      <c r="F66" s="13" t="s">
        <v>253</v>
      </c>
      <c r="G66" s="310"/>
      <c r="H66" s="312"/>
      <c r="I66" s="312"/>
      <c r="J66" s="319"/>
      <c r="K66" s="309"/>
      <c r="L66" s="312"/>
      <c r="M66" s="312"/>
      <c r="N66" s="319"/>
      <c r="O66" s="309"/>
      <c r="P66" s="13" t="s">
        <v>267</v>
      </c>
      <c r="Q66" s="13" t="s">
        <v>272</v>
      </c>
      <c r="R66" s="13" t="s">
        <v>255</v>
      </c>
      <c r="S66" s="324"/>
      <c r="T66" s="21" t="s">
        <v>108</v>
      </c>
      <c r="U66" s="309"/>
    </row>
    <row r="67" spans="1:21" s="15" customFormat="1" ht="49.5" customHeight="1" x14ac:dyDescent="0.2">
      <c r="A67" s="309"/>
      <c r="B67" s="309"/>
      <c r="C67" s="309"/>
      <c r="D67" s="309"/>
      <c r="E67" s="309"/>
      <c r="F67" s="13" t="s">
        <v>207</v>
      </c>
      <c r="G67" s="308" t="s">
        <v>260</v>
      </c>
      <c r="H67" s="312"/>
      <c r="I67" s="312"/>
      <c r="J67" s="319"/>
      <c r="K67" s="309"/>
      <c r="L67" s="312"/>
      <c r="M67" s="312"/>
      <c r="N67" s="319"/>
      <c r="O67" s="309"/>
      <c r="P67" s="13" t="s">
        <v>268</v>
      </c>
      <c r="Q67" s="13" t="s">
        <v>271</v>
      </c>
      <c r="R67" s="13" t="s">
        <v>255</v>
      </c>
      <c r="S67" s="324"/>
      <c r="T67" s="21" t="s">
        <v>106</v>
      </c>
      <c r="U67" s="309"/>
    </row>
    <row r="68" spans="1:21" s="15" customFormat="1" ht="49.5" customHeight="1" x14ac:dyDescent="0.2">
      <c r="A68" s="310"/>
      <c r="B68" s="310"/>
      <c r="C68" s="310"/>
      <c r="D68" s="310"/>
      <c r="E68" s="310"/>
      <c r="F68" s="13" t="s">
        <v>254</v>
      </c>
      <c r="G68" s="310"/>
      <c r="H68" s="313"/>
      <c r="I68" s="313"/>
      <c r="J68" s="320"/>
      <c r="K68" s="310"/>
      <c r="L68" s="313"/>
      <c r="M68" s="313"/>
      <c r="N68" s="320"/>
      <c r="O68" s="310"/>
      <c r="P68" s="13" t="s">
        <v>269</v>
      </c>
      <c r="Q68" s="13" t="s">
        <v>272</v>
      </c>
      <c r="R68" s="13" t="s">
        <v>275</v>
      </c>
      <c r="S68" s="325"/>
      <c r="T68" s="21">
        <v>43252</v>
      </c>
      <c r="U68" s="310"/>
    </row>
    <row r="69" spans="1:21" s="15" customFormat="1" ht="49.5" customHeight="1" x14ac:dyDescent="0.2">
      <c r="A69" s="308">
        <v>15</v>
      </c>
      <c r="B69" s="308" t="s">
        <v>305</v>
      </c>
      <c r="C69" s="308" t="s">
        <v>300</v>
      </c>
      <c r="D69" s="308" t="s">
        <v>85</v>
      </c>
      <c r="E69" s="308" t="s">
        <v>27</v>
      </c>
      <c r="F69" s="13" t="s">
        <v>277</v>
      </c>
      <c r="G69" s="13" t="s">
        <v>306</v>
      </c>
      <c r="H69" s="311" t="s">
        <v>261</v>
      </c>
      <c r="I69" s="311" t="s">
        <v>54</v>
      </c>
      <c r="J69" s="318" t="s">
        <v>55</v>
      </c>
      <c r="K69" s="308" t="s">
        <v>319</v>
      </c>
      <c r="L69" s="311" t="s">
        <v>261</v>
      </c>
      <c r="M69" s="311" t="s">
        <v>54</v>
      </c>
      <c r="N69" s="318" t="s">
        <v>55</v>
      </c>
      <c r="O69" s="308" t="s">
        <v>35</v>
      </c>
      <c r="P69" s="13" t="s">
        <v>320</v>
      </c>
      <c r="Q69" s="13" t="s">
        <v>329</v>
      </c>
      <c r="R69" s="13" t="s">
        <v>326</v>
      </c>
      <c r="S69" s="317">
        <v>43101</v>
      </c>
      <c r="T69" s="21" t="s">
        <v>109</v>
      </c>
      <c r="U69" s="308" t="s">
        <v>332</v>
      </c>
    </row>
    <row r="70" spans="1:21" s="15" customFormat="1" ht="49.5" customHeight="1" x14ac:dyDescent="0.2">
      <c r="A70" s="309"/>
      <c r="B70" s="309"/>
      <c r="C70" s="309"/>
      <c r="D70" s="309"/>
      <c r="E70" s="309"/>
      <c r="F70" s="308" t="s">
        <v>278</v>
      </c>
      <c r="G70" s="308" t="s">
        <v>307</v>
      </c>
      <c r="H70" s="312"/>
      <c r="I70" s="312"/>
      <c r="J70" s="319"/>
      <c r="K70" s="309"/>
      <c r="L70" s="312"/>
      <c r="M70" s="312"/>
      <c r="N70" s="319"/>
      <c r="O70" s="309"/>
      <c r="P70" s="13" t="s">
        <v>321</v>
      </c>
      <c r="Q70" s="13" t="s">
        <v>38</v>
      </c>
      <c r="R70" s="13" t="s">
        <v>327</v>
      </c>
      <c r="S70" s="324"/>
      <c r="T70" s="21">
        <v>43191</v>
      </c>
      <c r="U70" s="309"/>
    </row>
    <row r="71" spans="1:21" s="15" customFormat="1" ht="49.5" customHeight="1" x14ac:dyDescent="0.2">
      <c r="A71" s="309"/>
      <c r="B71" s="309"/>
      <c r="C71" s="309"/>
      <c r="D71" s="309"/>
      <c r="E71" s="309"/>
      <c r="F71" s="310"/>
      <c r="G71" s="310"/>
      <c r="H71" s="312"/>
      <c r="I71" s="312"/>
      <c r="J71" s="319"/>
      <c r="K71" s="309"/>
      <c r="L71" s="312"/>
      <c r="M71" s="312"/>
      <c r="N71" s="319"/>
      <c r="O71" s="309"/>
      <c r="P71" s="13" t="s">
        <v>322</v>
      </c>
      <c r="Q71" s="13" t="s">
        <v>329</v>
      </c>
      <c r="R71" s="13" t="s">
        <v>328</v>
      </c>
      <c r="S71" s="324"/>
      <c r="T71" s="21" t="s">
        <v>331</v>
      </c>
      <c r="U71" s="309"/>
    </row>
    <row r="72" spans="1:21" s="15" customFormat="1" ht="49.5" customHeight="1" x14ac:dyDescent="0.2">
      <c r="A72" s="309">
        <v>15</v>
      </c>
      <c r="B72" s="309"/>
      <c r="C72" s="309"/>
      <c r="D72" s="309"/>
      <c r="E72" s="309"/>
      <c r="F72" s="308" t="s">
        <v>279</v>
      </c>
      <c r="G72" s="308" t="s">
        <v>308</v>
      </c>
      <c r="H72" s="312"/>
      <c r="I72" s="312"/>
      <c r="J72" s="319"/>
      <c r="K72" s="309"/>
      <c r="L72" s="312"/>
      <c r="M72" s="312"/>
      <c r="N72" s="319"/>
      <c r="O72" s="309"/>
      <c r="P72" s="13" t="s">
        <v>323</v>
      </c>
      <c r="Q72" s="13" t="s">
        <v>330</v>
      </c>
      <c r="R72" s="13" t="s">
        <v>327</v>
      </c>
      <c r="S72" s="324"/>
      <c r="T72" s="21">
        <v>43191</v>
      </c>
      <c r="U72" s="309"/>
    </row>
    <row r="73" spans="1:21" s="15" customFormat="1" ht="49.5" customHeight="1" x14ac:dyDescent="0.2">
      <c r="A73" s="309"/>
      <c r="B73" s="309"/>
      <c r="C73" s="309"/>
      <c r="D73" s="309"/>
      <c r="E73" s="310"/>
      <c r="F73" s="310"/>
      <c r="G73" s="310"/>
      <c r="H73" s="312"/>
      <c r="I73" s="312"/>
      <c r="J73" s="319"/>
      <c r="K73" s="309"/>
      <c r="L73" s="312"/>
      <c r="M73" s="312"/>
      <c r="N73" s="319"/>
      <c r="O73" s="309"/>
      <c r="P73" s="13" t="s">
        <v>324</v>
      </c>
      <c r="Q73" s="13" t="s">
        <v>330</v>
      </c>
      <c r="R73" s="13" t="s">
        <v>327</v>
      </c>
      <c r="S73" s="324"/>
      <c r="T73" s="21">
        <v>43191</v>
      </c>
      <c r="U73" s="309"/>
    </row>
    <row r="74" spans="1:21" s="15" customFormat="1" ht="49.5" customHeight="1" x14ac:dyDescent="0.2">
      <c r="A74" s="310"/>
      <c r="B74" s="310"/>
      <c r="C74" s="310"/>
      <c r="D74" s="310"/>
      <c r="E74" s="13" t="s">
        <v>47</v>
      </c>
      <c r="F74" s="13" t="s">
        <v>280</v>
      </c>
      <c r="G74" s="13" t="s">
        <v>309</v>
      </c>
      <c r="H74" s="313"/>
      <c r="I74" s="313"/>
      <c r="J74" s="320"/>
      <c r="K74" s="310"/>
      <c r="L74" s="313"/>
      <c r="M74" s="313"/>
      <c r="N74" s="320"/>
      <c r="O74" s="310"/>
      <c r="P74" s="13" t="s">
        <v>325</v>
      </c>
      <c r="Q74" s="13" t="s">
        <v>38</v>
      </c>
      <c r="R74" s="13" t="s">
        <v>326</v>
      </c>
      <c r="S74" s="324"/>
      <c r="T74" s="21">
        <v>43252</v>
      </c>
      <c r="U74" s="310"/>
    </row>
    <row r="75" spans="1:21" s="15" customFormat="1" ht="49.5" customHeight="1" x14ac:dyDescent="0.2">
      <c r="A75" s="308">
        <v>16</v>
      </c>
      <c r="B75" s="308" t="s">
        <v>305</v>
      </c>
      <c r="C75" s="308" t="s">
        <v>301</v>
      </c>
      <c r="D75" s="308" t="s">
        <v>333</v>
      </c>
      <c r="E75" s="308" t="s">
        <v>27</v>
      </c>
      <c r="F75" s="13" t="s">
        <v>281</v>
      </c>
      <c r="G75" s="13" t="s">
        <v>310</v>
      </c>
      <c r="H75" s="311" t="s">
        <v>261</v>
      </c>
      <c r="I75" s="311" t="s">
        <v>54</v>
      </c>
      <c r="J75" s="318" t="s">
        <v>55</v>
      </c>
      <c r="K75" s="308" t="s">
        <v>92</v>
      </c>
      <c r="L75" s="311" t="s">
        <v>261</v>
      </c>
      <c r="M75" s="311" t="s">
        <v>54</v>
      </c>
      <c r="N75" s="318" t="s">
        <v>55</v>
      </c>
      <c r="O75" s="308" t="s">
        <v>35</v>
      </c>
      <c r="P75" s="308" t="s">
        <v>334</v>
      </c>
      <c r="Q75" s="308" t="s">
        <v>338</v>
      </c>
      <c r="R75" s="308" t="s">
        <v>342</v>
      </c>
      <c r="S75" s="317">
        <v>43221</v>
      </c>
      <c r="T75" s="14" t="s">
        <v>345</v>
      </c>
      <c r="U75" s="308" t="s">
        <v>347</v>
      </c>
    </row>
    <row r="76" spans="1:21" s="15" customFormat="1" ht="49.5" customHeight="1" x14ac:dyDescent="0.2">
      <c r="A76" s="309"/>
      <c r="B76" s="309"/>
      <c r="C76" s="309"/>
      <c r="D76" s="309"/>
      <c r="E76" s="309"/>
      <c r="F76" s="13" t="s">
        <v>282</v>
      </c>
      <c r="G76" s="13" t="s">
        <v>311</v>
      </c>
      <c r="H76" s="312"/>
      <c r="I76" s="312"/>
      <c r="J76" s="319"/>
      <c r="K76" s="309"/>
      <c r="L76" s="312"/>
      <c r="M76" s="312"/>
      <c r="N76" s="319"/>
      <c r="O76" s="309"/>
      <c r="P76" s="310"/>
      <c r="Q76" s="310"/>
      <c r="R76" s="310"/>
      <c r="S76" s="324"/>
      <c r="T76" s="14"/>
      <c r="U76" s="309"/>
    </row>
    <row r="77" spans="1:21" s="15" customFormat="1" ht="49.5" customHeight="1" x14ac:dyDescent="0.2">
      <c r="A77" s="309"/>
      <c r="B77" s="309"/>
      <c r="C77" s="309"/>
      <c r="D77" s="309"/>
      <c r="E77" s="310"/>
      <c r="F77" s="13" t="s">
        <v>283</v>
      </c>
      <c r="G77" s="13" t="s">
        <v>312</v>
      </c>
      <c r="H77" s="312"/>
      <c r="I77" s="312"/>
      <c r="J77" s="319"/>
      <c r="K77" s="309"/>
      <c r="L77" s="312"/>
      <c r="M77" s="312"/>
      <c r="N77" s="319"/>
      <c r="O77" s="309"/>
      <c r="P77" s="13" t="s">
        <v>335</v>
      </c>
      <c r="Q77" s="13" t="s">
        <v>339</v>
      </c>
      <c r="R77" s="13" t="s">
        <v>343</v>
      </c>
      <c r="S77" s="324"/>
      <c r="T77" s="14" t="s">
        <v>109</v>
      </c>
      <c r="U77" s="309"/>
    </row>
    <row r="78" spans="1:21" s="15" customFormat="1" ht="49.5" customHeight="1" x14ac:dyDescent="0.2">
      <c r="A78" s="309"/>
      <c r="B78" s="309"/>
      <c r="C78" s="309"/>
      <c r="D78" s="309"/>
      <c r="E78" s="308" t="s">
        <v>47</v>
      </c>
      <c r="F78" s="13" t="s">
        <v>284</v>
      </c>
      <c r="G78" s="308" t="s">
        <v>313</v>
      </c>
      <c r="H78" s="312"/>
      <c r="I78" s="312"/>
      <c r="J78" s="319"/>
      <c r="K78" s="309"/>
      <c r="L78" s="312"/>
      <c r="M78" s="312"/>
      <c r="N78" s="319"/>
      <c r="O78" s="309"/>
      <c r="P78" s="13" t="s">
        <v>336</v>
      </c>
      <c r="Q78" s="13" t="s">
        <v>340</v>
      </c>
      <c r="R78" s="13" t="s">
        <v>305</v>
      </c>
      <c r="S78" s="324"/>
      <c r="T78" s="14" t="s">
        <v>109</v>
      </c>
      <c r="U78" s="309"/>
    </row>
    <row r="79" spans="1:21" s="15" customFormat="1" ht="49.5" customHeight="1" x14ac:dyDescent="0.2">
      <c r="A79" s="310"/>
      <c r="B79" s="310"/>
      <c r="C79" s="310"/>
      <c r="D79" s="310"/>
      <c r="E79" s="310"/>
      <c r="F79" s="13" t="s">
        <v>285</v>
      </c>
      <c r="G79" s="310"/>
      <c r="H79" s="313"/>
      <c r="I79" s="313"/>
      <c r="J79" s="320"/>
      <c r="K79" s="310"/>
      <c r="L79" s="313"/>
      <c r="M79" s="313"/>
      <c r="N79" s="320"/>
      <c r="O79" s="310"/>
      <c r="P79" s="13" t="s">
        <v>337</v>
      </c>
      <c r="Q79" s="13" t="s">
        <v>341</v>
      </c>
      <c r="R79" s="13" t="s">
        <v>344</v>
      </c>
      <c r="S79" s="324"/>
      <c r="T79" s="14" t="s">
        <v>346</v>
      </c>
      <c r="U79" s="310"/>
    </row>
    <row r="80" spans="1:21" s="15" customFormat="1" ht="49.5" customHeight="1" x14ac:dyDescent="0.2">
      <c r="A80" s="308">
        <v>17</v>
      </c>
      <c r="B80" s="308" t="s">
        <v>305</v>
      </c>
      <c r="C80" s="308" t="s">
        <v>302</v>
      </c>
      <c r="D80" s="308" t="s">
        <v>85</v>
      </c>
      <c r="E80" s="308" t="s">
        <v>27</v>
      </c>
      <c r="F80" s="13" t="s">
        <v>286</v>
      </c>
      <c r="G80" s="13" t="s">
        <v>314</v>
      </c>
      <c r="H80" s="311" t="s">
        <v>69</v>
      </c>
      <c r="I80" s="311" t="s">
        <v>54</v>
      </c>
      <c r="J80" s="318" t="s">
        <v>55</v>
      </c>
      <c r="K80" s="308" t="s">
        <v>92</v>
      </c>
      <c r="L80" s="311" t="s">
        <v>69</v>
      </c>
      <c r="M80" s="311" t="s">
        <v>54</v>
      </c>
      <c r="N80" s="318" t="s">
        <v>55</v>
      </c>
      <c r="O80" s="308" t="s">
        <v>35</v>
      </c>
      <c r="P80" s="308" t="s">
        <v>348</v>
      </c>
      <c r="Q80" s="13" t="s">
        <v>351</v>
      </c>
      <c r="R80" s="308" t="s">
        <v>304</v>
      </c>
      <c r="S80" s="317">
        <v>43221</v>
      </c>
      <c r="T80" s="14" t="s">
        <v>109</v>
      </c>
      <c r="U80" s="308" t="s">
        <v>355</v>
      </c>
    </row>
    <row r="81" spans="1:21" s="15" customFormat="1" ht="49.5" customHeight="1" x14ac:dyDescent="0.2">
      <c r="A81" s="309"/>
      <c r="B81" s="309"/>
      <c r="C81" s="309"/>
      <c r="D81" s="309"/>
      <c r="E81" s="309"/>
      <c r="F81" s="13" t="s">
        <v>287</v>
      </c>
      <c r="G81" s="13" t="s">
        <v>314</v>
      </c>
      <c r="H81" s="312"/>
      <c r="I81" s="312"/>
      <c r="J81" s="319"/>
      <c r="K81" s="309"/>
      <c r="L81" s="312"/>
      <c r="M81" s="312"/>
      <c r="N81" s="319"/>
      <c r="O81" s="309"/>
      <c r="P81" s="310"/>
      <c r="Q81" s="13" t="s">
        <v>352</v>
      </c>
      <c r="R81" s="309"/>
      <c r="S81" s="324"/>
      <c r="T81" s="14" t="s">
        <v>357</v>
      </c>
      <c r="U81" s="309"/>
    </row>
    <row r="82" spans="1:21" s="15" customFormat="1" ht="49.5" customHeight="1" x14ac:dyDescent="0.2">
      <c r="A82" s="309"/>
      <c r="B82" s="309"/>
      <c r="C82" s="309"/>
      <c r="D82" s="309"/>
      <c r="E82" s="309"/>
      <c r="F82" s="13" t="s">
        <v>288</v>
      </c>
      <c r="G82" s="13" t="s">
        <v>315</v>
      </c>
      <c r="H82" s="312"/>
      <c r="I82" s="312"/>
      <c r="J82" s="319"/>
      <c r="K82" s="309"/>
      <c r="L82" s="312"/>
      <c r="M82" s="312"/>
      <c r="N82" s="319"/>
      <c r="O82" s="309"/>
      <c r="P82" s="13" t="s">
        <v>349</v>
      </c>
      <c r="Q82" s="13" t="s">
        <v>353</v>
      </c>
      <c r="R82" s="310"/>
      <c r="S82" s="324"/>
      <c r="T82" s="14" t="s">
        <v>358</v>
      </c>
      <c r="U82" s="309"/>
    </row>
    <row r="83" spans="1:21" s="15" customFormat="1" ht="49.5" customHeight="1" x14ac:dyDescent="0.2">
      <c r="A83" s="309"/>
      <c r="B83" s="309"/>
      <c r="C83" s="309"/>
      <c r="D83" s="309"/>
      <c r="E83" s="309"/>
      <c r="F83" s="13" t="s">
        <v>289</v>
      </c>
      <c r="G83" s="13" t="s">
        <v>314</v>
      </c>
      <c r="H83" s="312"/>
      <c r="I83" s="312"/>
      <c r="J83" s="319"/>
      <c r="K83" s="309"/>
      <c r="L83" s="312"/>
      <c r="M83" s="312"/>
      <c r="N83" s="319"/>
      <c r="O83" s="309"/>
      <c r="P83" s="308" t="s">
        <v>350</v>
      </c>
      <c r="Q83" s="308" t="s">
        <v>354</v>
      </c>
      <c r="R83" s="308" t="s">
        <v>356</v>
      </c>
      <c r="S83" s="324"/>
      <c r="T83" s="329" t="s">
        <v>359</v>
      </c>
      <c r="U83" s="309"/>
    </row>
    <row r="84" spans="1:21" s="15" customFormat="1" ht="49.5" customHeight="1" x14ac:dyDescent="0.2">
      <c r="A84" s="309"/>
      <c r="B84" s="309"/>
      <c r="C84" s="309"/>
      <c r="D84" s="309"/>
      <c r="E84" s="310"/>
      <c r="F84" s="13" t="s">
        <v>290</v>
      </c>
      <c r="G84" s="13" t="s">
        <v>316</v>
      </c>
      <c r="H84" s="312"/>
      <c r="I84" s="312"/>
      <c r="J84" s="319"/>
      <c r="K84" s="309"/>
      <c r="L84" s="312"/>
      <c r="M84" s="312"/>
      <c r="N84" s="319"/>
      <c r="O84" s="309"/>
      <c r="P84" s="309"/>
      <c r="Q84" s="309"/>
      <c r="R84" s="309"/>
      <c r="S84" s="324"/>
      <c r="T84" s="330"/>
      <c r="U84" s="309"/>
    </row>
    <row r="85" spans="1:21" s="15" customFormat="1" ht="49.5" customHeight="1" x14ac:dyDescent="0.2">
      <c r="A85" s="309"/>
      <c r="B85" s="309"/>
      <c r="C85" s="309"/>
      <c r="D85" s="309"/>
      <c r="E85" s="308" t="s">
        <v>47</v>
      </c>
      <c r="F85" s="13" t="s">
        <v>291</v>
      </c>
      <c r="G85" s="308" t="s">
        <v>314</v>
      </c>
      <c r="H85" s="312"/>
      <c r="I85" s="312"/>
      <c r="J85" s="319"/>
      <c r="K85" s="309"/>
      <c r="L85" s="312"/>
      <c r="M85" s="312"/>
      <c r="N85" s="319"/>
      <c r="O85" s="309"/>
      <c r="P85" s="309"/>
      <c r="Q85" s="309"/>
      <c r="R85" s="309"/>
      <c r="S85" s="324"/>
      <c r="T85" s="330"/>
      <c r="U85" s="309"/>
    </row>
    <row r="86" spans="1:21" s="15" customFormat="1" ht="49.5" customHeight="1" x14ac:dyDescent="0.2">
      <c r="A86" s="310"/>
      <c r="B86" s="310"/>
      <c r="C86" s="310"/>
      <c r="D86" s="310"/>
      <c r="E86" s="310"/>
      <c r="F86" s="13" t="s">
        <v>280</v>
      </c>
      <c r="G86" s="310"/>
      <c r="H86" s="313"/>
      <c r="I86" s="313"/>
      <c r="J86" s="320"/>
      <c r="K86" s="310"/>
      <c r="L86" s="313"/>
      <c r="M86" s="313"/>
      <c r="N86" s="320"/>
      <c r="O86" s="310"/>
      <c r="P86" s="310"/>
      <c r="Q86" s="310"/>
      <c r="R86" s="310"/>
      <c r="S86" s="325"/>
      <c r="T86" s="331"/>
      <c r="U86" s="310"/>
    </row>
    <row r="87" spans="1:21" s="15" customFormat="1" ht="49.5" customHeight="1" x14ac:dyDescent="0.2">
      <c r="A87" s="308">
        <v>18</v>
      </c>
      <c r="B87" s="308" t="s">
        <v>360</v>
      </c>
      <c r="C87" s="308" t="s">
        <v>303</v>
      </c>
      <c r="D87" s="308" t="s">
        <v>361</v>
      </c>
      <c r="E87" s="308" t="s">
        <v>27</v>
      </c>
      <c r="F87" s="13" t="s">
        <v>292</v>
      </c>
      <c r="G87" s="308" t="s">
        <v>317</v>
      </c>
      <c r="H87" s="311" t="s">
        <v>191</v>
      </c>
      <c r="I87" s="311" t="s">
        <v>90</v>
      </c>
      <c r="J87" s="332" t="s">
        <v>93</v>
      </c>
      <c r="K87" s="308" t="s">
        <v>362</v>
      </c>
      <c r="L87" s="311" t="s">
        <v>191</v>
      </c>
      <c r="M87" s="311" t="s">
        <v>90</v>
      </c>
      <c r="N87" s="332" t="s">
        <v>93</v>
      </c>
      <c r="O87" s="308" t="s">
        <v>196</v>
      </c>
      <c r="P87" s="13" t="s">
        <v>363</v>
      </c>
      <c r="Q87" s="13" t="s">
        <v>368</v>
      </c>
      <c r="R87" s="308" t="s">
        <v>373</v>
      </c>
      <c r="S87" s="317">
        <v>43101</v>
      </c>
      <c r="T87" s="14" t="s">
        <v>374</v>
      </c>
      <c r="U87" s="308" t="s">
        <v>355</v>
      </c>
    </row>
    <row r="88" spans="1:21" s="15" customFormat="1" ht="49.5" customHeight="1" x14ac:dyDescent="0.2">
      <c r="A88" s="309"/>
      <c r="B88" s="309"/>
      <c r="C88" s="309"/>
      <c r="D88" s="309"/>
      <c r="E88" s="309"/>
      <c r="F88" s="13" t="s">
        <v>293</v>
      </c>
      <c r="G88" s="309"/>
      <c r="H88" s="312"/>
      <c r="I88" s="312"/>
      <c r="J88" s="333"/>
      <c r="K88" s="309"/>
      <c r="L88" s="312"/>
      <c r="M88" s="312"/>
      <c r="N88" s="333"/>
      <c r="O88" s="309"/>
      <c r="P88" s="13" t="s">
        <v>364</v>
      </c>
      <c r="Q88" s="13" t="s">
        <v>369</v>
      </c>
      <c r="R88" s="309"/>
      <c r="S88" s="324"/>
      <c r="T88" s="14" t="s">
        <v>375</v>
      </c>
      <c r="U88" s="309"/>
    </row>
    <row r="89" spans="1:21" s="15" customFormat="1" ht="49.5" customHeight="1" x14ac:dyDescent="0.2">
      <c r="A89" s="309"/>
      <c r="B89" s="309"/>
      <c r="C89" s="309"/>
      <c r="D89" s="309"/>
      <c r="E89" s="309"/>
      <c r="F89" s="13" t="s">
        <v>294</v>
      </c>
      <c r="G89" s="309"/>
      <c r="H89" s="312"/>
      <c r="I89" s="312"/>
      <c r="J89" s="333"/>
      <c r="K89" s="309"/>
      <c r="L89" s="312"/>
      <c r="M89" s="312"/>
      <c r="N89" s="333"/>
      <c r="O89" s="309"/>
      <c r="P89" s="13" t="s">
        <v>365</v>
      </c>
      <c r="Q89" s="13" t="s">
        <v>370</v>
      </c>
      <c r="R89" s="309"/>
      <c r="S89" s="324"/>
      <c r="T89" s="14" t="s">
        <v>376</v>
      </c>
      <c r="U89" s="309"/>
    </row>
    <row r="90" spans="1:21" s="15" customFormat="1" ht="49.5" customHeight="1" x14ac:dyDescent="0.2">
      <c r="A90" s="309"/>
      <c r="B90" s="309"/>
      <c r="C90" s="309"/>
      <c r="D90" s="309"/>
      <c r="E90" s="310"/>
      <c r="F90" s="13" t="s">
        <v>295</v>
      </c>
      <c r="G90" s="309"/>
      <c r="H90" s="312"/>
      <c r="I90" s="312"/>
      <c r="J90" s="333"/>
      <c r="K90" s="309"/>
      <c r="L90" s="312"/>
      <c r="M90" s="312"/>
      <c r="N90" s="333"/>
      <c r="O90" s="309"/>
      <c r="P90" s="13" t="s">
        <v>366</v>
      </c>
      <c r="Q90" s="13" t="s">
        <v>371</v>
      </c>
      <c r="R90" s="309"/>
      <c r="S90" s="324"/>
      <c r="T90" s="14" t="s">
        <v>377</v>
      </c>
      <c r="U90" s="309"/>
    </row>
    <row r="91" spans="1:21" s="15" customFormat="1" ht="49.5" customHeight="1" x14ac:dyDescent="0.2">
      <c r="A91" s="310"/>
      <c r="B91" s="310"/>
      <c r="C91" s="310"/>
      <c r="D91" s="310"/>
      <c r="E91" s="13" t="s">
        <v>47</v>
      </c>
      <c r="F91" s="13" t="s">
        <v>296</v>
      </c>
      <c r="G91" s="310"/>
      <c r="H91" s="313"/>
      <c r="I91" s="313"/>
      <c r="J91" s="334"/>
      <c r="K91" s="310"/>
      <c r="L91" s="313"/>
      <c r="M91" s="313"/>
      <c r="N91" s="334"/>
      <c r="O91" s="310"/>
      <c r="P91" s="13" t="s">
        <v>367</v>
      </c>
      <c r="Q91" s="13" t="s">
        <v>372</v>
      </c>
      <c r="R91" s="310"/>
      <c r="S91" s="324"/>
      <c r="T91" s="14" t="s">
        <v>378</v>
      </c>
      <c r="U91" s="310"/>
    </row>
    <row r="92" spans="1:21" s="15" customFormat="1" ht="49.5" customHeight="1" x14ac:dyDescent="0.2">
      <c r="A92" s="308">
        <v>19</v>
      </c>
      <c r="B92" s="308" t="s">
        <v>360</v>
      </c>
      <c r="C92" s="308" t="s">
        <v>297</v>
      </c>
      <c r="D92" s="308" t="s">
        <v>361</v>
      </c>
      <c r="E92" s="308" t="s">
        <v>27</v>
      </c>
      <c r="F92" s="13" t="s">
        <v>297</v>
      </c>
      <c r="G92" s="308" t="s">
        <v>318</v>
      </c>
      <c r="H92" s="311" t="s">
        <v>191</v>
      </c>
      <c r="I92" s="311" t="s">
        <v>32</v>
      </c>
      <c r="J92" s="314" t="s">
        <v>32</v>
      </c>
      <c r="K92" s="308" t="s">
        <v>379</v>
      </c>
      <c r="L92" s="311" t="s">
        <v>191</v>
      </c>
      <c r="M92" s="311" t="s">
        <v>32</v>
      </c>
      <c r="N92" s="314" t="s">
        <v>32</v>
      </c>
      <c r="O92" s="308" t="s">
        <v>35</v>
      </c>
      <c r="P92" s="308" t="s">
        <v>380</v>
      </c>
      <c r="Q92" s="308" t="s">
        <v>382</v>
      </c>
      <c r="R92" s="308" t="s">
        <v>305</v>
      </c>
      <c r="S92" s="317">
        <v>43101</v>
      </c>
      <c r="T92" s="329" t="s">
        <v>381</v>
      </c>
      <c r="U92" s="308" t="s">
        <v>355</v>
      </c>
    </row>
    <row r="93" spans="1:21" s="15" customFormat="1" ht="49.5" customHeight="1" x14ac:dyDescent="0.2">
      <c r="A93" s="309"/>
      <c r="B93" s="309"/>
      <c r="C93" s="309"/>
      <c r="D93" s="309"/>
      <c r="E93" s="309"/>
      <c r="F93" s="13" t="s">
        <v>298</v>
      </c>
      <c r="G93" s="309"/>
      <c r="H93" s="312"/>
      <c r="I93" s="312"/>
      <c r="J93" s="315"/>
      <c r="K93" s="309"/>
      <c r="L93" s="312"/>
      <c r="M93" s="312"/>
      <c r="N93" s="315"/>
      <c r="O93" s="309"/>
      <c r="P93" s="309"/>
      <c r="Q93" s="309"/>
      <c r="R93" s="309"/>
      <c r="S93" s="324"/>
      <c r="T93" s="330"/>
      <c r="U93" s="309"/>
    </row>
    <row r="94" spans="1:21" s="15" customFormat="1" ht="49.5" customHeight="1" x14ac:dyDescent="0.2">
      <c r="A94" s="310"/>
      <c r="B94" s="310"/>
      <c r="C94" s="310"/>
      <c r="D94" s="310"/>
      <c r="E94" s="310"/>
      <c r="F94" s="13" t="s">
        <v>299</v>
      </c>
      <c r="G94" s="310"/>
      <c r="H94" s="313"/>
      <c r="I94" s="313"/>
      <c r="J94" s="316"/>
      <c r="K94" s="310"/>
      <c r="L94" s="313"/>
      <c r="M94" s="313"/>
      <c r="N94" s="316"/>
      <c r="O94" s="310"/>
      <c r="P94" s="310"/>
      <c r="Q94" s="310"/>
      <c r="R94" s="310"/>
      <c r="S94" s="324"/>
      <c r="T94" s="331"/>
      <c r="U94" s="310"/>
    </row>
    <row r="95" spans="1:21" ht="55.5" customHeight="1" x14ac:dyDescent="0.25">
      <c r="A95" s="308">
        <v>20</v>
      </c>
      <c r="B95" s="308" t="s">
        <v>402</v>
      </c>
      <c r="C95" s="308" t="s">
        <v>403</v>
      </c>
      <c r="D95" s="308" t="s">
        <v>404</v>
      </c>
      <c r="E95" s="13" t="s">
        <v>27</v>
      </c>
      <c r="F95" s="13" t="s">
        <v>383</v>
      </c>
      <c r="G95" s="308" t="s">
        <v>405</v>
      </c>
      <c r="H95" s="311" t="s">
        <v>32</v>
      </c>
      <c r="I95" s="311" t="s">
        <v>54</v>
      </c>
      <c r="J95" s="326" t="s">
        <v>55</v>
      </c>
      <c r="K95" s="308" t="s">
        <v>406</v>
      </c>
      <c r="L95" s="311" t="s">
        <v>69</v>
      </c>
      <c r="M95" s="311" t="s">
        <v>54</v>
      </c>
      <c r="N95" s="326" t="s">
        <v>55</v>
      </c>
      <c r="O95" s="308" t="s">
        <v>196</v>
      </c>
      <c r="P95" s="13" t="s">
        <v>407</v>
      </c>
      <c r="Q95" s="308" t="s">
        <v>409</v>
      </c>
      <c r="R95" s="308" t="s">
        <v>402</v>
      </c>
      <c r="S95" s="317">
        <v>43101</v>
      </c>
      <c r="T95" s="308" t="s">
        <v>410</v>
      </c>
      <c r="U95" s="308" t="s">
        <v>411</v>
      </c>
    </row>
    <row r="96" spans="1:21" ht="28.5" x14ac:dyDescent="0.25">
      <c r="A96" s="310"/>
      <c r="B96" s="310"/>
      <c r="C96" s="310"/>
      <c r="D96" s="310"/>
      <c r="E96" s="13" t="s">
        <v>47</v>
      </c>
      <c r="F96" s="13" t="s">
        <v>384</v>
      </c>
      <c r="G96" s="310"/>
      <c r="H96" s="313"/>
      <c r="I96" s="313"/>
      <c r="J96" s="328"/>
      <c r="K96" s="310"/>
      <c r="L96" s="313"/>
      <c r="M96" s="313"/>
      <c r="N96" s="328"/>
      <c r="O96" s="310"/>
      <c r="P96" s="13" t="s">
        <v>408</v>
      </c>
      <c r="Q96" s="310"/>
      <c r="R96" s="310"/>
      <c r="S96" s="310"/>
      <c r="T96" s="310"/>
      <c r="U96" s="310"/>
    </row>
    <row r="97" spans="1:21" ht="28.5" customHeight="1" x14ac:dyDescent="0.25">
      <c r="A97" s="308">
        <v>21</v>
      </c>
      <c r="B97" s="308" t="s">
        <v>402</v>
      </c>
      <c r="C97" s="308" t="s">
        <v>414</v>
      </c>
      <c r="D97" s="308" t="s">
        <v>413</v>
      </c>
      <c r="E97" s="308" t="s">
        <v>27</v>
      </c>
      <c r="F97" s="13" t="s">
        <v>385</v>
      </c>
      <c r="G97" s="308" t="s">
        <v>412</v>
      </c>
      <c r="H97" s="311" t="s">
        <v>69</v>
      </c>
      <c r="I97" s="311" t="s">
        <v>54</v>
      </c>
      <c r="J97" s="326" t="s">
        <v>415</v>
      </c>
      <c r="K97" s="308" t="s">
        <v>416</v>
      </c>
      <c r="L97" s="311" t="s">
        <v>69</v>
      </c>
      <c r="M97" s="311" t="s">
        <v>54</v>
      </c>
      <c r="N97" s="326" t="s">
        <v>415</v>
      </c>
      <c r="O97" s="308" t="s">
        <v>35</v>
      </c>
      <c r="P97" s="13" t="s">
        <v>417</v>
      </c>
      <c r="Q97" s="13" t="s">
        <v>421</v>
      </c>
      <c r="R97" s="308" t="s">
        <v>402</v>
      </c>
      <c r="T97" s="13" t="s">
        <v>410</v>
      </c>
      <c r="U97" s="308" t="s">
        <v>426</v>
      </c>
    </row>
    <row r="98" spans="1:21" ht="28.5" x14ac:dyDescent="0.25">
      <c r="A98" s="309"/>
      <c r="B98" s="309"/>
      <c r="C98" s="309"/>
      <c r="D98" s="309"/>
      <c r="E98" s="309"/>
      <c r="F98" s="13" t="s">
        <v>386</v>
      </c>
      <c r="G98" s="309"/>
      <c r="H98" s="312"/>
      <c r="I98" s="312"/>
      <c r="J98" s="327"/>
      <c r="K98" s="309"/>
      <c r="L98" s="312"/>
      <c r="M98" s="312"/>
      <c r="N98" s="327"/>
      <c r="O98" s="309"/>
      <c r="P98" s="13" t="s">
        <v>418</v>
      </c>
      <c r="Q98" s="13" t="s">
        <v>422</v>
      </c>
      <c r="R98" s="309"/>
      <c r="T98" s="13" t="s">
        <v>410</v>
      </c>
      <c r="U98" s="309"/>
    </row>
    <row r="99" spans="1:21" ht="42.75" x14ac:dyDescent="0.25">
      <c r="A99" s="309"/>
      <c r="B99" s="309"/>
      <c r="C99" s="309"/>
      <c r="D99" s="309"/>
      <c r="E99" s="310"/>
      <c r="F99" s="13" t="s">
        <v>387</v>
      </c>
      <c r="G99" s="309"/>
      <c r="H99" s="312"/>
      <c r="I99" s="312"/>
      <c r="J99" s="327"/>
      <c r="K99" s="309"/>
      <c r="L99" s="312"/>
      <c r="M99" s="312"/>
      <c r="N99" s="327"/>
      <c r="O99" s="309"/>
      <c r="P99" s="13" t="s">
        <v>419</v>
      </c>
      <c r="Q99" s="13" t="s">
        <v>421</v>
      </c>
      <c r="R99" s="309"/>
      <c r="T99" s="13" t="s">
        <v>424</v>
      </c>
      <c r="U99" s="309"/>
    </row>
    <row r="100" spans="1:21" ht="28.5" x14ac:dyDescent="0.25">
      <c r="A100" s="310"/>
      <c r="B100" s="310"/>
      <c r="C100" s="310"/>
      <c r="D100" s="310"/>
      <c r="E100" s="13" t="s">
        <v>47</v>
      </c>
      <c r="F100" s="13" t="s">
        <v>388</v>
      </c>
      <c r="G100" s="310"/>
      <c r="H100" s="313"/>
      <c r="I100" s="313"/>
      <c r="J100" s="328"/>
      <c r="K100" s="310"/>
      <c r="L100" s="313"/>
      <c r="M100" s="313"/>
      <c r="N100" s="328"/>
      <c r="O100" s="310"/>
      <c r="P100" s="13" t="s">
        <v>420</v>
      </c>
      <c r="Q100" s="13" t="s">
        <v>423</v>
      </c>
      <c r="R100" s="310"/>
      <c r="T100" s="13" t="s">
        <v>425</v>
      </c>
      <c r="U100" s="310"/>
    </row>
    <row r="101" spans="1:21" ht="57" customHeight="1" x14ac:dyDescent="0.25">
      <c r="A101" s="308">
        <v>22</v>
      </c>
      <c r="B101" s="308" t="s">
        <v>402</v>
      </c>
      <c r="C101" s="308" t="s">
        <v>427</v>
      </c>
      <c r="D101" s="308" t="s">
        <v>428</v>
      </c>
      <c r="E101" s="308" t="s">
        <v>27</v>
      </c>
      <c r="F101" s="13" t="s">
        <v>389</v>
      </c>
      <c r="G101" s="308" t="s">
        <v>429</v>
      </c>
      <c r="H101" s="311" t="s">
        <v>57</v>
      </c>
      <c r="I101" s="311" t="s">
        <v>54</v>
      </c>
      <c r="J101" s="321" t="s">
        <v>33</v>
      </c>
      <c r="K101" s="308" t="s">
        <v>430</v>
      </c>
      <c r="L101" s="311" t="s">
        <v>57</v>
      </c>
      <c r="M101" s="311" t="s">
        <v>54</v>
      </c>
      <c r="N101" s="321" t="s">
        <v>33</v>
      </c>
      <c r="O101" s="308" t="s">
        <v>196</v>
      </c>
      <c r="P101" s="13" t="s">
        <v>431</v>
      </c>
      <c r="Q101" s="13" t="s">
        <v>434</v>
      </c>
      <c r="R101" s="308" t="s">
        <v>402</v>
      </c>
      <c r="S101" s="317">
        <v>43101</v>
      </c>
      <c r="T101" s="308" t="s">
        <v>108</v>
      </c>
      <c r="U101" s="308" t="s">
        <v>436</v>
      </c>
    </row>
    <row r="102" spans="1:21" ht="28.5" x14ac:dyDescent="0.25">
      <c r="A102" s="309"/>
      <c r="B102" s="309"/>
      <c r="C102" s="309"/>
      <c r="D102" s="309"/>
      <c r="E102" s="310"/>
      <c r="F102" s="13" t="s">
        <v>390</v>
      </c>
      <c r="G102" s="309"/>
      <c r="H102" s="312"/>
      <c r="I102" s="312"/>
      <c r="J102" s="322"/>
      <c r="K102" s="309"/>
      <c r="L102" s="312"/>
      <c r="M102" s="312"/>
      <c r="N102" s="322"/>
      <c r="O102" s="309"/>
      <c r="P102" s="13" t="s">
        <v>432</v>
      </c>
      <c r="Q102" s="13" t="s">
        <v>143</v>
      </c>
      <c r="R102" s="309"/>
      <c r="S102" s="324"/>
      <c r="T102" s="309"/>
      <c r="U102" s="309"/>
    </row>
    <row r="103" spans="1:21" ht="28.5" x14ac:dyDescent="0.25">
      <c r="A103" s="310"/>
      <c r="B103" s="310"/>
      <c r="C103" s="310"/>
      <c r="D103" s="310"/>
      <c r="E103" s="13" t="s">
        <v>47</v>
      </c>
      <c r="F103" s="13" t="s">
        <v>391</v>
      </c>
      <c r="G103" s="310"/>
      <c r="H103" s="312"/>
      <c r="I103" s="312"/>
      <c r="J103" s="323"/>
      <c r="K103" s="310"/>
      <c r="L103" s="312"/>
      <c r="M103" s="312"/>
      <c r="N103" s="323"/>
      <c r="O103" s="310"/>
      <c r="P103" s="13" t="s">
        <v>433</v>
      </c>
      <c r="Q103" s="13" t="s">
        <v>435</v>
      </c>
      <c r="R103" s="309"/>
      <c r="S103" s="324"/>
      <c r="T103" s="310"/>
      <c r="U103" s="310"/>
    </row>
    <row r="104" spans="1:21" ht="28.5" customHeight="1" x14ac:dyDescent="0.25">
      <c r="A104" s="308">
        <v>23</v>
      </c>
      <c r="B104" s="308" t="s">
        <v>402</v>
      </c>
      <c r="C104" s="308" t="s">
        <v>437</v>
      </c>
      <c r="D104" s="308" t="s">
        <v>85</v>
      </c>
      <c r="E104" s="308" t="s">
        <v>27</v>
      </c>
      <c r="F104" s="13" t="s">
        <v>392</v>
      </c>
      <c r="G104" s="308" t="s">
        <v>438</v>
      </c>
      <c r="H104" s="311" t="s">
        <v>69</v>
      </c>
      <c r="I104" s="311" t="s">
        <v>54</v>
      </c>
      <c r="J104" s="318" t="s">
        <v>55</v>
      </c>
      <c r="K104" s="308" t="s">
        <v>439</v>
      </c>
      <c r="L104" s="311" t="s">
        <v>69</v>
      </c>
      <c r="M104" s="311" t="s">
        <v>54</v>
      </c>
      <c r="N104" s="318" t="s">
        <v>55</v>
      </c>
      <c r="O104" s="308" t="s">
        <v>35</v>
      </c>
      <c r="P104" s="308" t="s">
        <v>440</v>
      </c>
      <c r="Q104" s="308" t="s">
        <v>38</v>
      </c>
      <c r="R104" s="308" t="s">
        <v>402</v>
      </c>
      <c r="S104" s="317">
        <v>43101</v>
      </c>
      <c r="T104" s="308" t="s">
        <v>424</v>
      </c>
      <c r="U104" s="308" t="s">
        <v>446</v>
      </c>
    </row>
    <row r="105" spans="1:21" ht="71.25" x14ac:dyDescent="0.25">
      <c r="A105" s="309"/>
      <c r="B105" s="309"/>
      <c r="C105" s="309"/>
      <c r="D105" s="309"/>
      <c r="E105" s="309"/>
      <c r="F105" s="13" t="s">
        <v>393</v>
      </c>
      <c r="G105" s="309"/>
      <c r="H105" s="312"/>
      <c r="I105" s="312"/>
      <c r="J105" s="319"/>
      <c r="K105" s="309"/>
      <c r="L105" s="312"/>
      <c r="M105" s="312"/>
      <c r="N105" s="319"/>
      <c r="O105" s="309"/>
      <c r="P105" s="310"/>
      <c r="Q105" s="310"/>
      <c r="R105" s="309"/>
      <c r="S105" s="309"/>
      <c r="T105" s="310"/>
      <c r="U105" s="309"/>
    </row>
    <row r="106" spans="1:21" ht="28.5" x14ac:dyDescent="0.25">
      <c r="A106" s="309"/>
      <c r="B106" s="309"/>
      <c r="C106" s="309"/>
      <c r="D106" s="309"/>
      <c r="E106" s="309"/>
      <c r="F106" s="13" t="s">
        <v>394</v>
      </c>
      <c r="G106" s="309"/>
      <c r="H106" s="312"/>
      <c r="I106" s="312"/>
      <c r="J106" s="319"/>
      <c r="K106" s="309"/>
      <c r="L106" s="312"/>
      <c r="M106" s="312"/>
      <c r="N106" s="319"/>
      <c r="O106" s="309"/>
      <c r="P106" s="308" t="s">
        <v>441</v>
      </c>
      <c r="Q106" s="308" t="s">
        <v>444</v>
      </c>
      <c r="R106" s="309"/>
      <c r="S106" s="309"/>
      <c r="T106" s="308" t="s">
        <v>443</v>
      </c>
      <c r="U106" s="309"/>
    </row>
    <row r="107" spans="1:21" ht="28.5" x14ac:dyDescent="0.25">
      <c r="A107" s="309"/>
      <c r="B107" s="309"/>
      <c r="C107" s="309"/>
      <c r="D107" s="309"/>
      <c r="E107" s="309"/>
      <c r="F107" s="13" t="s">
        <v>395</v>
      </c>
      <c r="G107" s="309"/>
      <c r="H107" s="312"/>
      <c r="I107" s="312"/>
      <c r="J107" s="319"/>
      <c r="K107" s="309"/>
      <c r="L107" s="312"/>
      <c r="M107" s="312"/>
      <c r="N107" s="319"/>
      <c r="O107" s="309"/>
      <c r="P107" s="310"/>
      <c r="Q107" s="310"/>
      <c r="R107" s="309"/>
      <c r="S107" s="309"/>
      <c r="T107" s="310"/>
      <c r="U107" s="309"/>
    </row>
    <row r="108" spans="1:21" x14ac:dyDescent="0.25">
      <c r="A108" s="309"/>
      <c r="B108" s="309"/>
      <c r="C108" s="309"/>
      <c r="D108" s="309"/>
      <c r="E108" s="309"/>
      <c r="F108" s="13" t="s">
        <v>396</v>
      </c>
      <c r="G108" s="309"/>
      <c r="H108" s="312"/>
      <c r="I108" s="312"/>
      <c r="J108" s="319"/>
      <c r="K108" s="309"/>
      <c r="L108" s="312"/>
      <c r="M108" s="312"/>
      <c r="N108" s="319"/>
      <c r="O108" s="309"/>
      <c r="P108" s="308" t="s">
        <v>442</v>
      </c>
      <c r="Q108" s="308" t="s">
        <v>445</v>
      </c>
      <c r="R108" s="309"/>
      <c r="S108" s="309"/>
      <c r="T108" s="308" t="s">
        <v>357</v>
      </c>
      <c r="U108" s="309"/>
    </row>
    <row r="109" spans="1:21" ht="28.5" x14ac:dyDescent="0.25">
      <c r="A109" s="310"/>
      <c r="B109" s="310"/>
      <c r="C109" s="310"/>
      <c r="D109" s="310"/>
      <c r="E109" s="310"/>
      <c r="F109" s="13" t="s">
        <v>397</v>
      </c>
      <c r="G109" s="310"/>
      <c r="H109" s="313"/>
      <c r="I109" s="313"/>
      <c r="J109" s="320"/>
      <c r="K109" s="310"/>
      <c r="L109" s="313"/>
      <c r="M109" s="313"/>
      <c r="N109" s="320"/>
      <c r="O109" s="310"/>
      <c r="P109" s="310"/>
      <c r="Q109" s="310"/>
      <c r="R109" s="310"/>
      <c r="S109" s="310"/>
      <c r="T109" s="310"/>
      <c r="U109" s="310"/>
    </row>
    <row r="110" spans="1:21" ht="57" customHeight="1" x14ac:dyDescent="0.25">
      <c r="A110" s="308">
        <v>24</v>
      </c>
      <c r="B110" s="308" t="s">
        <v>447</v>
      </c>
      <c r="C110" s="308" t="s">
        <v>448</v>
      </c>
      <c r="D110" s="308" t="s">
        <v>85</v>
      </c>
      <c r="E110" s="13" t="s">
        <v>27</v>
      </c>
      <c r="F110" s="13" t="s">
        <v>398</v>
      </c>
      <c r="G110" s="308" t="s">
        <v>450</v>
      </c>
      <c r="H110" s="311" t="s">
        <v>69</v>
      </c>
      <c r="I110" s="311" t="s">
        <v>54</v>
      </c>
      <c r="J110" s="318" t="s">
        <v>55</v>
      </c>
      <c r="K110" s="308" t="s">
        <v>416</v>
      </c>
      <c r="L110" s="311" t="s">
        <v>69</v>
      </c>
      <c r="M110" s="311" t="s">
        <v>54</v>
      </c>
      <c r="N110" s="318" t="s">
        <v>55</v>
      </c>
      <c r="O110" s="308" t="s">
        <v>35</v>
      </c>
      <c r="P110" s="13" t="s">
        <v>453</v>
      </c>
      <c r="Q110" s="13" t="s">
        <v>422</v>
      </c>
      <c r="R110" s="308" t="s">
        <v>402</v>
      </c>
      <c r="S110" s="317">
        <v>43101</v>
      </c>
      <c r="T110" s="13" t="s">
        <v>410</v>
      </c>
      <c r="U110" s="308" t="s">
        <v>458</v>
      </c>
    </row>
    <row r="111" spans="1:21" ht="57" x14ac:dyDescent="0.25">
      <c r="A111" s="310"/>
      <c r="B111" s="310"/>
      <c r="C111" s="310"/>
      <c r="D111" s="310"/>
      <c r="E111" s="13" t="s">
        <v>47</v>
      </c>
      <c r="F111" s="13" t="s">
        <v>399</v>
      </c>
      <c r="G111" s="310"/>
      <c r="H111" s="313"/>
      <c r="I111" s="313"/>
      <c r="J111" s="320"/>
      <c r="K111" s="310"/>
      <c r="L111" s="313"/>
      <c r="M111" s="313"/>
      <c r="N111" s="320"/>
      <c r="O111" s="310"/>
      <c r="P111" s="13" t="s">
        <v>454</v>
      </c>
      <c r="Q111" s="13" t="s">
        <v>456</v>
      </c>
      <c r="R111" s="310"/>
      <c r="S111" s="310"/>
      <c r="T111" s="13" t="s">
        <v>109</v>
      </c>
      <c r="U111" s="310"/>
    </row>
    <row r="112" spans="1:21" ht="71.25" x14ac:dyDescent="0.25">
      <c r="A112" s="308">
        <v>25</v>
      </c>
      <c r="B112" s="308" t="s">
        <v>447</v>
      </c>
      <c r="C112" s="308" t="s">
        <v>449</v>
      </c>
      <c r="D112" s="308" t="s">
        <v>85</v>
      </c>
      <c r="E112" s="13" t="s">
        <v>27</v>
      </c>
      <c r="F112" s="13" t="s">
        <v>400</v>
      </c>
      <c r="G112" s="308" t="s">
        <v>451</v>
      </c>
      <c r="H112" s="311" t="s">
        <v>32</v>
      </c>
      <c r="I112" s="311" t="s">
        <v>32</v>
      </c>
      <c r="J112" s="321" t="s">
        <v>33</v>
      </c>
      <c r="K112" s="308" t="s">
        <v>452</v>
      </c>
      <c r="L112" s="311" t="s">
        <v>57</v>
      </c>
      <c r="M112" s="311" t="s">
        <v>32</v>
      </c>
      <c r="N112" s="314" t="s">
        <v>32</v>
      </c>
      <c r="O112" s="308" t="s">
        <v>196</v>
      </c>
      <c r="P112" s="308" t="s">
        <v>455</v>
      </c>
      <c r="Q112" s="308" t="s">
        <v>457</v>
      </c>
      <c r="R112" s="308" t="s">
        <v>402</v>
      </c>
      <c r="S112" s="317">
        <v>43101</v>
      </c>
      <c r="T112" s="308" t="s">
        <v>107</v>
      </c>
      <c r="U112" s="308" t="s">
        <v>459</v>
      </c>
    </row>
    <row r="113" spans="1:21" ht="57" x14ac:dyDescent="0.25">
      <c r="A113" s="310"/>
      <c r="B113" s="310"/>
      <c r="C113" s="310"/>
      <c r="D113" s="310"/>
      <c r="E113" s="13" t="s">
        <v>47</v>
      </c>
      <c r="F113" s="13" t="s">
        <v>401</v>
      </c>
      <c r="G113" s="310"/>
      <c r="H113" s="313"/>
      <c r="I113" s="313"/>
      <c r="J113" s="323"/>
      <c r="K113" s="310"/>
      <c r="L113" s="313"/>
      <c r="M113" s="313"/>
      <c r="N113" s="316"/>
      <c r="O113" s="310"/>
      <c r="P113" s="310"/>
      <c r="Q113" s="310"/>
      <c r="R113" s="310"/>
      <c r="S113" s="310"/>
      <c r="T113" s="310"/>
      <c r="U113" s="310"/>
    </row>
    <row r="114" spans="1:21" ht="54.75" customHeight="1" x14ac:dyDescent="0.25">
      <c r="A114" s="308">
        <v>26</v>
      </c>
      <c r="B114" s="308" t="s">
        <v>460</v>
      </c>
      <c r="C114" s="308" t="s">
        <v>461</v>
      </c>
      <c r="D114" s="308" t="s">
        <v>466</v>
      </c>
      <c r="E114" s="308" t="s">
        <v>27</v>
      </c>
      <c r="F114" s="13" t="s">
        <v>462</v>
      </c>
      <c r="G114" s="308" t="s">
        <v>465</v>
      </c>
      <c r="H114" s="311" t="s">
        <v>467</v>
      </c>
      <c r="I114" s="311" t="s">
        <v>54</v>
      </c>
      <c r="J114" s="318" t="s">
        <v>55</v>
      </c>
      <c r="K114" s="308" t="s">
        <v>446</v>
      </c>
      <c r="L114" s="311" t="s">
        <v>467</v>
      </c>
      <c r="M114" s="311" t="s">
        <v>54</v>
      </c>
      <c r="N114" s="318" t="s">
        <v>55</v>
      </c>
      <c r="O114" s="308" t="s">
        <v>35</v>
      </c>
      <c r="P114" s="13" t="s">
        <v>468</v>
      </c>
      <c r="Q114" s="13" t="s">
        <v>471</v>
      </c>
      <c r="R114" s="13" t="s">
        <v>470</v>
      </c>
      <c r="S114" s="317">
        <v>43160</v>
      </c>
      <c r="T114" s="21">
        <v>43252</v>
      </c>
      <c r="U114" s="13" t="s">
        <v>473</v>
      </c>
    </row>
    <row r="115" spans="1:21" ht="38.25" customHeight="1" x14ac:dyDescent="0.25">
      <c r="A115" s="309"/>
      <c r="B115" s="309"/>
      <c r="C115" s="309"/>
      <c r="D115" s="309"/>
      <c r="E115" s="309"/>
      <c r="F115" s="13" t="s">
        <v>463</v>
      </c>
      <c r="G115" s="309"/>
      <c r="H115" s="312"/>
      <c r="I115" s="312"/>
      <c r="J115" s="319"/>
      <c r="K115" s="309"/>
      <c r="L115" s="312"/>
      <c r="M115" s="312"/>
      <c r="N115" s="319"/>
      <c r="O115" s="309"/>
      <c r="P115" s="308" t="s">
        <v>469</v>
      </c>
      <c r="Q115" s="308" t="s">
        <v>472</v>
      </c>
      <c r="R115" s="308" t="s">
        <v>59</v>
      </c>
      <c r="S115" s="324"/>
      <c r="T115" s="308" t="s">
        <v>60</v>
      </c>
      <c r="U115" s="308" t="s">
        <v>474</v>
      </c>
    </row>
    <row r="116" spans="1:21" ht="28.5" x14ac:dyDescent="0.25">
      <c r="A116" s="310"/>
      <c r="B116" s="310"/>
      <c r="C116" s="310"/>
      <c r="D116" s="310"/>
      <c r="E116" s="310"/>
      <c r="F116" s="13" t="s">
        <v>464</v>
      </c>
      <c r="G116" s="310"/>
      <c r="H116" s="313"/>
      <c r="I116" s="313"/>
      <c r="J116" s="320"/>
      <c r="K116" s="310"/>
      <c r="L116" s="313"/>
      <c r="M116" s="313"/>
      <c r="N116" s="320"/>
      <c r="O116" s="310"/>
      <c r="P116" s="310"/>
      <c r="Q116" s="310" t="s">
        <v>59</v>
      </c>
      <c r="R116" s="310" t="s">
        <v>59</v>
      </c>
      <c r="S116" s="325"/>
      <c r="T116" s="310" t="s">
        <v>472</v>
      </c>
      <c r="U116" s="310"/>
    </row>
    <row r="117" spans="1:21" ht="71.25" customHeight="1" x14ac:dyDescent="0.25">
      <c r="A117" s="308">
        <v>27</v>
      </c>
      <c r="B117" s="308" t="s">
        <v>460</v>
      </c>
      <c r="C117" s="308" t="s">
        <v>479</v>
      </c>
      <c r="D117" s="308" t="s">
        <v>466</v>
      </c>
      <c r="E117" s="308" t="s">
        <v>27</v>
      </c>
      <c r="F117" s="13" t="s">
        <v>475</v>
      </c>
      <c r="G117" s="308" t="s">
        <v>480</v>
      </c>
      <c r="H117" s="311" t="s">
        <v>57</v>
      </c>
      <c r="I117" s="311" t="s">
        <v>54</v>
      </c>
      <c r="J117" s="321" t="s">
        <v>33</v>
      </c>
      <c r="K117" s="308" t="s">
        <v>92</v>
      </c>
      <c r="L117" s="311" t="s">
        <v>57</v>
      </c>
      <c r="M117" s="311" t="s">
        <v>54</v>
      </c>
      <c r="N117" s="321" t="s">
        <v>33</v>
      </c>
      <c r="O117" s="308" t="s">
        <v>35</v>
      </c>
      <c r="P117" s="308" t="s">
        <v>481</v>
      </c>
      <c r="Q117" s="308" t="s">
        <v>483</v>
      </c>
      <c r="R117" s="308" t="s">
        <v>484</v>
      </c>
      <c r="S117" s="317">
        <v>43160</v>
      </c>
      <c r="T117" s="317">
        <v>43282</v>
      </c>
      <c r="U117" s="308" t="s">
        <v>485</v>
      </c>
    </row>
    <row r="118" spans="1:21" ht="42.75" x14ac:dyDescent="0.25">
      <c r="A118" s="309"/>
      <c r="B118" s="309"/>
      <c r="C118" s="309"/>
      <c r="D118" s="309"/>
      <c r="E118" s="309"/>
      <c r="F118" s="13" t="s">
        <v>476</v>
      </c>
      <c r="G118" s="309"/>
      <c r="H118" s="312"/>
      <c r="I118" s="312"/>
      <c r="J118" s="322"/>
      <c r="K118" s="309"/>
      <c r="L118" s="312"/>
      <c r="M118" s="312"/>
      <c r="N118" s="322"/>
      <c r="O118" s="309"/>
      <c r="P118" s="310"/>
      <c r="Q118" s="309"/>
      <c r="R118" s="309"/>
      <c r="S118" s="309"/>
      <c r="T118" s="309"/>
      <c r="U118" s="309"/>
    </row>
    <row r="119" spans="1:21" ht="28.5" x14ac:dyDescent="0.25">
      <c r="A119" s="309"/>
      <c r="B119" s="309"/>
      <c r="C119" s="309"/>
      <c r="D119" s="309"/>
      <c r="E119" s="309"/>
      <c r="F119" s="13" t="s">
        <v>477</v>
      </c>
      <c r="G119" s="309"/>
      <c r="H119" s="312"/>
      <c r="I119" s="312"/>
      <c r="J119" s="322"/>
      <c r="K119" s="309"/>
      <c r="L119" s="312"/>
      <c r="M119" s="312"/>
      <c r="N119" s="322"/>
      <c r="O119" s="309"/>
      <c r="P119" s="308" t="s">
        <v>482</v>
      </c>
      <c r="Q119" s="309"/>
      <c r="R119" s="309"/>
      <c r="S119" s="309"/>
      <c r="T119" s="309"/>
      <c r="U119" s="309"/>
    </row>
    <row r="120" spans="1:21" ht="42.75" x14ac:dyDescent="0.25">
      <c r="A120" s="310"/>
      <c r="B120" s="310"/>
      <c r="C120" s="310"/>
      <c r="D120" s="310"/>
      <c r="E120" s="310"/>
      <c r="F120" s="13" t="s">
        <v>478</v>
      </c>
      <c r="G120" s="310"/>
      <c r="H120" s="313"/>
      <c r="I120" s="313"/>
      <c r="J120" s="323"/>
      <c r="K120" s="310"/>
      <c r="L120" s="313"/>
      <c r="M120" s="313"/>
      <c r="N120" s="323"/>
      <c r="O120" s="310"/>
      <c r="P120" s="310"/>
      <c r="Q120" s="310"/>
      <c r="R120" s="310"/>
      <c r="S120" s="310"/>
      <c r="T120" s="310"/>
      <c r="U120" s="310"/>
    </row>
    <row r="121" spans="1:21" ht="42.75" customHeight="1" x14ac:dyDescent="0.25">
      <c r="A121" s="308">
        <v>28</v>
      </c>
      <c r="B121" s="308" t="s">
        <v>460</v>
      </c>
      <c r="C121" s="308" t="s">
        <v>486</v>
      </c>
      <c r="D121" s="308" t="s">
        <v>492</v>
      </c>
      <c r="E121" s="308" t="s">
        <v>27</v>
      </c>
      <c r="F121" s="13" t="s">
        <v>487</v>
      </c>
      <c r="G121" s="308" t="s">
        <v>491</v>
      </c>
      <c r="H121" s="311" t="s">
        <v>32</v>
      </c>
      <c r="I121" s="311" t="s">
        <v>54</v>
      </c>
      <c r="J121" s="318" t="s">
        <v>415</v>
      </c>
      <c r="K121" s="308" t="s">
        <v>493</v>
      </c>
      <c r="L121" s="311" t="s">
        <v>191</v>
      </c>
      <c r="M121" s="311" t="s">
        <v>54</v>
      </c>
      <c r="N121" s="321" t="s">
        <v>33</v>
      </c>
      <c r="O121" s="308" t="s">
        <v>35</v>
      </c>
      <c r="P121" s="308" t="s">
        <v>481</v>
      </c>
      <c r="Q121" s="308" t="s">
        <v>483</v>
      </c>
      <c r="R121" s="308" t="s">
        <v>484</v>
      </c>
      <c r="S121" s="317">
        <v>43160</v>
      </c>
      <c r="T121" s="317">
        <v>43282</v>
      </c>
      <c r="U121" s="308" t="s">
        <v>494</v>
      </c>
    </row>
    <row r="122" spans="1:21" x14ac:dyDescent="0.25">
      <c r="A122" s="309"/>
      <c r="B122" s="309"/>
      <c r="C122" s="309"/>
      <c r="D122" s="309"/>
      <c r="E122" s="310"/>
      <c r="F122" s="13" t="s">
        <v>488</v>
      </c>
      <c r="G122" s="309"/>
      <c r="H122" s="312"/>
      <c r="I122" s="312"/>
      <c r="J122" s="319"/>
      <c r="K122" s="309"/>
      <c r="L122" s="312"/>
      <c r="M122" s="312"/>
      <c r="N122" s="322"/>
      <c r="O122" s="309"/>
      <c r="P122" s="310"/>
      <c r="Q122" s="309"/>
      <c r="R122" s="309"/>
      <c r="S122" s="309"/>
      <c r="T122" s="309"/>
      <c r="U122" s="309"/>
    </row>
    <row r="123" spans="1:21" ht="28.5" customHeight="1" x14ac:dyDescent="0.25">
      <c r="A123" s="309"/>
      <c r="B123" s="309"/>
      <c r="C123" s="309"/>
      <c r="D123" s="309"/>
      <c r="E123" s="308" t="s">
        <v>47</v>
      </c>
      <c r="F123" s="13" t="s">
        <v>489</v>
      </c>
      <c r="G123" s="309"/>
      <c r="H123" s="312"/>
      <c r="I123" s="312"/>
      <c r="J123" s="319"/>
      <c r="K123" s="309"/>
      <c r="L123" s="312"/>
      <c r="M123" s="312"/>
      <c r="N123" s="322"/>
      <c r="O123" s="309"/>
      <c r="P123" s="308" t="s">
        <v>482</v>
      </c>
      <c r="Q123" s="309"/>
      <c r="R123" s="309"/>
      <c r="S123" s="309"/>
      <c r="T123" s="309"/>
      <c r="U123" s="309"/>
    </row>
    <row r="124" spans="1:21" x14ac:dyDescent="0.25">
      <c r="A124" s="310"/>
      <c r="B124" s="310"/>
      <c r="C124" s="310"/>
      <c r="D124" s="310"/>
      <c r="E124" s="309"/>
      <c r="F124" s="13" t="s">
        <v>490</v>
      </c>
      <c r="G124" s="310"/>
      <c r="H124" s="313"/>
      <c r="I124" s="313"/>
      <c r="J124" s="320"/>
      <c r="K124" s="310"/>
      <c r="L124" s="313"/>
      <c r="M124" s="313"/>
      <c r="N124" s="323"/>
      <c r="O124" s="310"/>
      <c r="P124" s="310"/>
      <c r="Q124" s="310"/>
      <c r="R124" s="310"/>
      <c r="S124" s="310"/>
      <c r="T124" s="310"/>
      <c r="U124" s="310"/>
    </row>
    <row r="125" spans="1:21" ht="15" customHeight="1" x14ac:dyDescent="0.25">
      <c r="A125" s="308">
        <v>29</v>
      </c>
      <c r="B125" s="308" t="s">
        <v>460</v>
      </c>
      <c r="C125" s="308" t="s">
        <v>496</v>
      </c>
      <c r="D125" s="308" t="s">
        <v>497</v>
      </c>
      <c r="E125" s="308" t="s">
        <v>27</v>
      </c>
      <c r="F125" s="13" t="s">
        <v>488</v>
      </c>
      <c r="G125" s="308" t="s">
        <v>498</v>
      </c>
      <c r="H125" s="311" t="s">
        <v>69</v>
      </c>
      <c r="I125" s="311" t="s">
        <v>54</v>
      </c>
      <c r="J125" s="318" t="s">
        <v>415</v>
      </c>
      <c r="K125" s="308" t="s">
        <v>499</v>
      </c>
      <c r="L125" s="311" t="s">
        <v>69</v>
      </c>
      <c r="M125" s="311" t="s">
        <v>54</v>
      </c>
      <c r="N125" s="318" t="s">
        <v>415</v>
      </c>
      <c r="O125" s="380" t="s">
        <v>35</v>
      </c>
      <c r="P125" s="308" t="s">
        <v>500</v>
      </c>
      <c r="Q125" s="380" t="s">
        <v>246</v>
      </c>
      <c r="R125" s="308" t="s">
        <v>484</v>
      </c>
      <c r="S125" s="317">
        <v>43160</v>
      </c>
      <c r="T125" s="317">
        <v>43252</v>
      </c>
      <c r="U125" s="308" t="s">
        <v>502</v>
      </c>
    </row>
    <row r="126" spans="1:21" x14ac:dyDescent="0.25">
      <c r="A126" s="309"/>
      <c r="B126" s="309"/>
      <c r="C126" s="309"/>
      <c r="D126" s="309"/>
      <c r="E126" s="310"/>
      <c r="F126" s="13" t="s">
        <v>495</v>
      </c>
      <c r="G126" s="309"/>
      <c r="H126" s="312"/>
      <c r="I126" s="312"/>
      <c r="J126" s="319"/>
      <c r="K126" s="309"/>
      <c r="L126" s="312"/>
      <c r="M126" s="312"/>
      <c r="N126" s="319"/>
      <c r="O126" s="381"/>
      <c r="P126" s="309"/>
      <c r="Q126" s="381"/>
      <c r="R126" s="309"/>
      <c r="S126" s="309"/>
      <c r="T126" s="309"/>
      <c r="U126" s="309"/>
    </row>
    <row r="127" spans="1:21" ht="15" customHeight="1" x14ac:dyDescent="0.25">
      <c r="A127" s="309"/>
      <c r="B127" s="309"/>
      <c r="C127" s="309"/>
      <c r="D127" s="309"/>
      <c r="E127" s="308" t="s">
        <v>47</v>
      </c>
      <c r="F127" s="13" t="s">
        <v>489</v>
      </c>
      <c r="G127" s="309"/>
      <c r="H127" s="312"/>
      <c r="I127" s="312"/>
      <c r="J127" s="319"/>
      <c r="K127" s="309"/>
      <c r="L127" s="312"/>
      <c r="M127" s="312"/>
      <c r="N127" s="319"/>
      <c r="O127" s="381"/>
      <c r="P127" s="309"/>
      <c r="Q127" s="381"/>
      <c r="R127" s="309"/>
      <c r="S127" s="309"/>
      <c r="T127" s="309"/>
      <c r="U127" s="309"/>
    </row>
    <row r="128" spans="1:21" ht="27" customHeight="1" x14ac:dyDescent="0.25">
      <c r="A128" s="310"/>
      <c r="B128" s="310"/>
      <c r="C128" s="310"/>
      <c r="D128" s="310"/>
      <c r="E128" s="309"/>
      <c r="F128" s="13" t="s">
        <v>490</v>
      </c>
      <c r="G128" s="310"/>
      <c r="H128" s="313"/>
      <c r="I128" s="313"/>
      <c r="J128" s="320"/>
      <c r="K128" s="310"/>
      <c r="L128" s="313"/>
      <c r="M128" s="313"/>
      <c r="N128" s="320"/>
      <c r="O128" s="381"/>
      <c r="P128" s="310"/>
      <c r="Q128" s="381"/>
      <c r="R128" s="310"/>
      <c r="S128" s="310"/>
      <c r="T128" s="310"/>
      <c r="U128" s="310"/>
    </row>
    <row r="129" spans="1:21" ht="30" customHeight="1" x14ac:dyDescent="0.25">
      <c r="A129" s="308">
        <v>30</v>
      </c>
      <c r="B129" s="308" t="s">
        <v>510</v>
      </c>
      <c r="C129" s="308" t="s">
        <v>509</v>
      </c>
      <c r="D129" s="308" t="s">
        <v>52</v>
      </c>
      <c r="E129" s="308" t="s">
        <v>27</v>
      </c>
      <c r="F129" s="13" t="s">
        <v>503</v>
      </c>
      <c r="G129" s="308" t="s">
        <v>511</v>
      </c>
      <c r="H129" s="311" t="s">
        <v>191</v>
      </c>
      <c r="I129" s="311" t="s">
        <v>54</v>
      </c>
      <c r="J129" s="321" t="s">
        <v>33</v>
      </c>
      <c r="K129" s="308" t="s">
        <v>512</v>
      </c>
      <c r="L129" s="311" t="s">
        <v>191</v>
      </c>
      <c r="M129" s="311" t="s">
        <v>54</v>
      </c>
      <c r="N129" s="321" t="s">
        <v>33</v>
      </c>
      <c r="O129" s="308" t="s">
        <v>35</v>
      </c>
      <c r="P129" s="13" t="s">
        <v>513</v>
      </c>
      <c r="Q129" s="13" t="s">
        <v>516</v>
      </c>
      <c r="R129" s="308" t="s">
        <v>518</v>
      </c>
      <c r="S129" s="317">
        <v>43040</v>
      </c>
      <c r="T129" s="308" t="s">
        <v>108</v>
      </c>
      <c r="U129" s="308" t="s">
        <v>519</v>
      </c>
    </row>
    <row r="130" spans="1:21" ht="30" customHeight="1" x14ac:dyDescent="0.25">
      <c r="A130" s="309"/>
      <c r="B130" s="309"/>
      <c r="C130" s="309"/>
      <c r="D130" s="309"/>
      <c r="E130" s="309"/>
      <c r="F130" s="13" t="s">
        <v>504</v>
      </c>
      <c r="G130" s="309"/>
      <c r="H130" s="312"/>
      <c r="I130" s="312"/>
      <c r="J130" s="322"/>
      <c r="K130" s="309"/>
      <c r="L130" s="312"/>
      <c r="M130" s="312"/>
      <c r="N130" s="322"/>
      <c r="O130" s="309"/>
      <c r="P130" s="13" t="s">
        <v>514</v>
      </c>
      <c r="Q130" s="13" t="s">
        <v>517</v>
      </c>
      <c r="R130" s="309"/>
      <c r="S130" s="309"/>
      <c r="T130" s="310"/>
      <c r="U130" s="309"/>
    </row>
    <row r="131" spans="1:21" ht="57.75" customHeight="1" x14ac:dyDescent="0.25">
      <c r="A131" s="310"/>
      <c r="B131" s="310"/>
      <c r="C131" s="310"/>
      <c r="D131" s="310"/>
      <c r="E131" s="310"/>
      <c r="F131" s="13" t="s">
        <v>505</v>
      </c>
      <c r="G131" s="310"/>
      <c r="H131" s="312"/>
      <c r="I131" s="312"/>
      <c r="J131" s="322"/>
      <c r="K131" s="310"/>
      <c r="L131" s="312"/>
      <c r="M131" s="312"/>
      <c r="N131" s="322"/>
      <c r="O131" s="310"/>
      <c r="P131" s="13" t="s">
        <v>515</v>
      </c>
      <c r="Q131" s="13" t="s">
        <v>516</v>
      </c>
      <c r="R131" s="310"/>
      <c r="S131" s="310"/>
      <c r="T131" s="21">
        <v>43252</v>
      </c>
      <c r="U131" s="310"/>
    </row>
    <row r="132" spans="1:21" ht="42" customHeight="1" x14ac:dyDescent="0.25">
      <c r="A132" s="308">
        <v>31</v>
      </c>
      <c r="B132" s="308" t="s">
        <v>510</v>
      </c>
      <c r="C132" s="308" t="s">
        <v>520</v>
      </c>
      <c r="D132" s="308" t="s">
        <v>85</v>
      </c>
      <c r="E132" s="308" t="s">
        <v>27</v>
      </c>
      <c r="F132" s="13" t="s">
        <v>391</v>
      </c>
      <c r="G132" s="308" t="s">
        <v>521</v>
      </c>
      <c r="H132" s="311" t="s">
        <v>191</v>
      </c>
      <c r="I132" s="311" t="s">
        <v>54</v>
      </c>
      <c r="J132" s="321" t="s">
        <v>33</v>
      </c>
      <c r="K132" s="308" t="s">
        <v>522</v>
      </c>
      <c r="L132" s="311" t="s">
        <v>191</v>
      </c>
      <c r="M132" s="311" t="s">
        <v>54</v>
      </c>
      <c r="N132" s="321" t="s">
        <v>33</v>
      </c>
      <c r="O132" s="308" t="s">
        <v>35</v>
      </c>
      <c r="P132" s="13" t="s">
        <v>523</v>
      </c>
      <c r="Q132" s="13" t="s">
        <v>527</v>
      </c>
      <c r="R132" s="308" t="s">
        <v>526</v>
      </c>
      <c r="S132" s="317">
        <v>43040</v>
      </c>
      <c r="T132" s="21">
        <v>43101</v>
      </c>
      <c r="U132" s="308" t="s">
        <v>529</v>
      </c>
    </row>
    <row r="133" spans="1:21" ht="37.5" customHeight="1" x14ac:dyDescent="0.25">
      <c r="A133" s="310"/>
      <c r="B133" s="310"/>
      <c r="C133" s="310"/>
      <c r="D133" s="310"/>
      <c r="E133" s="309"/>
      <c r="F133" s="13" t="s">
        <v>390</v>
      </c>
      <c r="G133" s="310"/>
      <c r="H133" s="313"/>
      <c r="I133" s="313"/>
      <c r="J133" s="323"/>
      <c r="K133" s="310"/>
      <c r="L133" s="313"/>
      <c r="M133" s="313"/>
      <c r="N133" s="323"/>
      <c r="O133" s="310"/>
      <c r="P133" s="13" t="s">
        <v>524</v>
      </c>
      <c r="Q133" s="13" t="s">
        <v>528</v>
      </c>
      <c r="R133" s="310"/>
      <c r="S133" s="310"/>
      <c r="T133" s="13" t="s">
        <v>525</v>
      </c>
      <c r="U133" s="310"/>
    </row>
    <row r="134" spans="1:21" ht="30" customHeight="1" x14ac:dyDescent="0.25">
      <c r="A134" s="308">
        <v>32</v>
      </c>
      <c r="B134" s="308" t="s">
        <v>510</v>
      </c>
      <c r="C134" s="308" t="s">
        <v>530</v>
      </c>
      <c r="D134" s="308" t="s">
        <v>85</v>
      </c>
      <c r="E134" s="308" t="s">
        <v>27</v>
      </c>
      <c r="F134" s="13" t="s">
        <v>506</v>
      </c>
      <c r="G134" s="308" t="s">
        <v>531</v>
      </c>
      <c r="H134" s="311" t="s">
        <v>191</v>
      </c>
      <c r="I134" s="311" t="s">
        <v>54</v>
      </c>
      <c r="J134" s="321" t="s">
        <v>33</v>
      </c>
      <c r="K134" s="308" t="s">
        <v>532</v>
      </c>
      <c r="L134" s="311" t="s">
        <v>191</v>
      </c>
      <c r="M134" s="311" t="s">
        <v>54</v>
      </c>
      <c r="N134" s="321" t="s">
        <v>33</v>
      </c>
      <c r="O134" s="308" t="s">
        <v>35</v>
      </c>
      <c r="P134" s="308" t="s">
        <v>533</v>
      </c>
      <c r="Q134" s="308" t="s">
        <v>143</v>
      </c>
      <c r="R134" s="308" t="s">
        <v>510</v>
      </c>
      <c r="S134" s="317">
        <v>43040</v>
      </c>
      <c r="T134" s="308" t="s">
        <v>108</v>
      </c>
      <c r="U134" s="308" t="s">
        <v>529</v>
      </c>
    </row>
    <row r="135" spans="1:21" x14ac:dyDescent="0.25">
      <c r="A135" s="309"/>
      <c r="B135" s="309"/>
      <c r="C135" s="309"/>
      <c r="D135" s="309"/>
      <c r="E135" s="309"/>
      <c r="F135" s="13" t="s">
        <v>507</v>
      </c>
      <c r="G135" s="309"/>
      <c r="H135" s="312"/>
      <c r="I135" s="312"/>
      <c r="J135" s="322"/>
      <c r="K135" s="309"/>
      <c r="L135" s="312"/>
      <c r="M135" s="312"/>
      <c r="N135" s="322"/>
      <c r="O135" s="309"/>
      <c r="P135" s="310"/>
      <c r="Q135" s="310"/>
      <c r="R135" s="309"/>
      <c r="S135" s="324"/>
      <c r="T135" s="310"/>
      <c r="U135" s="309"/>
    </row>
    <row r="136" spans="1:21" ht="42.75" x14ac:dyDescent="0.25">
      <c r="A136" s="310"/>
      <c r="B136" s="310"/>
      <c r="C136" s="310"/>
      <c r="D136" s="310"/>
      <c r="E136" s="310"/>
      <c r="F136" s="13" t="s">
        <v>508</v>
      </c>
      <c r="G136" s="310"/>
      <c r="H136" s="312"/>
      <c r="I136" s="312"/>
      <c r="J136" s="322"/>
      <c r="K136" s="310"/>
      <c r="L136" s="312"/>
      <c r="M136" s="312"/>
      <c r="N136" s="322"/>
      <c r="O136" s="310"/>
      <c r="P136" s="13" t="s">
        <v>534</v>
      </c>
      <c r="Q136" s="13" t="s">
        <v>246</v>
      </c>
      <c r="R136" s="310"/>
      <c r="S136" s="325"/>
      <c r="T136" s="21">
        <v>43191</v>
      </c>
      <c r="U136" s="310"/>
    </row>
    <row r="137" spans="1:21" ht="28.5" customHeight="1" x14ac:dyDescent="0.25">
      <c r="A137" s="308">
        <v>33</v>
      </c>
      <c r="B137" s="308" t="s">
        <v>549</v>
      </c>
      <c r="C137" s="308" t="s">
        <v>548</v>
      </c>
      <c r="D137" s="308" t="s">
        <v>550</v>
      </c>
      <c r="E137" s="308" t="s">
        <v>27</v>
      </c>
      <c r="F137" s="13" t="s">
        <v>535</v>
      </c>
      <c r="G137" s="308" t="s">
        <v>551</v>
      </c>
      <c r="H137" s="311" t="s">
        <v>552</v>
      </c>
      <c r="I137" s="311" t="s">
        <v>553</v>
      </c>
      <c r="J137" s="318" t="s">
        <v>415</v>
      </c>
      <c r="K137" s="308" t="s">
        <v>557</v>
      </c>
      <c r="L137" s="311" t="s">
        <v>552</v>
      </c>
      <c r="M137" s="311" t="s">
        <v>553</v>
      </c>
      <c r="N137" s="318" t="s">
        <v>415</v>
      </c>
      <c r="O137" s="308" t="s">
        <v>35</v>
      </c>
      <c r="P137" s="13" t="s">
        <v>558</v>
      </c>
      <c r="Q137" s="13" t="s">
        <v>562</v>
      </c>
      <c r="R137" s="308" t="s">
        <v>549</v>
      </c>
      <c r="S137" s="317">
        <v>43101</v>
      </c>
      <c r="T137" s="13" t="s">
        <v>109</v>
      </c>
      <c r="U137" s="308" t="s">
        <v>565</v>
      </c>
    </row>
    <row r="138" spans="1:21" ht="28.5" x14ac:dyDescent="0.25">
      <c r="A138" s="309"/>
      <c r="B138" s="309"/>
      <c r="C138" s="309"/>
      <c r="D138" s="309"/>
      <c r="E138" s="309"/>
      <c r="F138" s="13" t="s">
        <v>536</v>
      </c>
      <c r="G138" s="309"/>
      <c r="H138" s="312"/>
      <c r="I138" s="312"/>
      <c r="J138" s="319"/>
      <c r="K138" s="309"/>
      <c r="L138" s="312"/>
      <c r="M138" s="312"/>
      <c r="N138" s="319"/>
      <c r="O138" s="309"/>
      <c r="P138" s="13" t="s">
        <v>559</v>
      </c>
      <c r="Q138" s="13" t="s">
        <v>563</v>
      </c>
      <c r="R138" s="309"/>
      <c r="S138" s="309"/>
      <c r="T138" s="13" t="s">
        <v>358</v>
      </c>
      <c r="U138" s="309"/>
    </row>
    <row r="139" spans="1:21" ht="28.5" x14ac:dyDescent="0.25">
      <c r="A139" s="309"/>
      <c r="B139" s="309"/>
      <c r="C139" s="309"/>
      <c r="D139" s="309"/>
      <c r="E139" s="310"/>
      <c r="F139" s="13" t="s">
        <v>537</v>
      </c>
      <c r="G139" s="309"/>
      <c r="H139" s="312"/>
      <c r="I139" s="312"/>
      <c r="J139" s="319"/>
      <c r="K139" s="309"/>
      <c r="L139" s="312"/>
      <c r="M139" s="312"/>
      <c r="N139" s="319"/>
      <c r="O139" s="309"/>
      <c r="P139" s="13" t="s">
        <v>560</v>
      </c>
      <c r="Q139" s="13" t="s">
        <v>143</v>
      </c>
      <c r="R139" s="309"/>
      <c r="S139" s="309"/>
      <c r="T139" s="13" t="s">
        <v>109</v>
      </c>
      <c r="U139" s="309"/>
    </row>
    <row r="140" spans="1:21" ht="28.5" x14ac:dyDescent="0.25">
      <c r="A140" s="310"/>
      <c r="B140" s="310"/>
      <c r="C140" s="310"/>
      <c r="D140" s="310"/>
      <c r="E140" s="13" t="s">
        <v>47</v>
      </c>
      <c r="F140" s="13" t="s">
        <v>538</v>
      </c>
      <c r="G140" s="310"/>
      <c r="H140" s="313"/>
      <c r="I140" s="313"/>
      <c r="J140" s="320"/>
      <c r="K140" s="310"/>
      <c r="L140" s="313"/>
      <c r="M140" s="313"/>
      <c r="N140" s="320"/>
      <c r="O140" s="310"/>
      <c r="P140" s="13" t="s">
        <v>561</v>
      </c>
      <c r="Q140" s="13" t="s">
        <v>564</v>
      </c>
      <c r="R140" s="310"/>
      <c r="S140" s="310"/>
      <c r="T140" s="13" t="s">
        <v>107</v>
      </c>
      <c r="U140" s="310"/>
    </row>
    <row r="141" spans="1:21" ht="42.75" customHeight="1" x14ac:dyDescent="0.25">
      <c r="A141" s="308">
        <v>34</v>
      </c>
      <c r="B141" s="308" t="s">
        <v>549</v>
      </c>
      <c r="C141" s="308" t="s">
        <v>554</v>
      </c>
      <c r="D141" s="308" t="s">
        <v>555</v>
      </c>
      <c r="E141" s="308" t="s">
        <v>27</v>
      </c>
      <c r="F141" s="13" t="s">
        <v>539</v>
      </c>
      <c r="G141" s="308" t="s">
        <v>556</v>
      </c>
      <c r="H141" s="311" t="s">
        <v>32</v>
      </c>
      <c r="I141" s="311" t="s">
        <v>553</v>
      </c>
      <c r="J141" s="318" t="s">
        <v>415</v>
      </c>
      <c r="K141" s="308" t="s">
        <v>522</v>
      </c>
      <c r="L141" s="311" t="s">
        <v>191</v>
      </c>
      <c r="M141" s="311" t="s">
        <v>553</v>
      </c>
      <c r="N141" s="321" t="s">
        <v>33</v>
      </c>
      <c r="O141" s="308" t="s">
        <v>35</v>
      </c>
      <c r="P141" s="13" t="s">
        <v>566</v>
      </c>
      <c r="Q141" s="13" t="s">
        <v>569</v>
      </c>
      <c r="R141" s="308" t="s">
        <v>549</v>
      </c>
      <c r="S141" s="317">
        <v>43101</v>
      </c>
      <c r="T141" s="13" t="s">
        <v>107</v>
      </c>
      <c r="U141" s="308" t="s">
        <v>573</v>
      </c>
    </row>
    <row r="142" spans="1:21" ht="28.5" x14ac:dyDescent="0.25">
      <c r="A142" s="309"/>
      <c r="B142" s="309"/>
      <c r="C142" s="309"/>
      <c r="D142" s="309"/>
      <c r="E142" s="309"/>
      <c r="F142" s="13" t="s">
        <v>540</v>
      </c>
      <c r="G142" s="309"/>
      <c r="H142" s="312"/>
      <c r="I142" s="312"/>
      <c r="J142" s="319"/>
      <c r="K142" s="309"/>
      <c r="L142" s="312"/>
      <c r="M142" s="312"/>
      <c r="N142" s="322"/>
      <c r="O142" s="309"/>
      <c r="P142" s="13" t="s">
        <v>567</v>
      </c>
      <c r="Q142" s="13" t="s">
        <v>570</v>
      </c>
      <c r="R142" s="309"/>
      <c r="S142" s="309"/>
      <c r="T142" s="21">
        <v>43221</v>
      </c>
      <c r="U142" s="309"/>
    </row>
    <row r="143" spans="1:21" ht="28.5" x14ac:dyDescent="0.25">
      <c r="A143" s="309"/>
      <c r="B143" s="309"/>
      <c r="C143" s="309"/>
      <c r="D143" s="309"/>
      <c r="E143" s="309"/>
      <c r="F143" s="13" t="s">
        <v>541</v>
      </c>
      <c r="G143" s="309"/>
      <c r="H143" s="312"/>
      <c r="I143" s="312"/>
      <c r="J143" s="319"/>
      <c r="K143" s="309"/>
      <c r="L143" s="312"/>
      <c r="M143" s="312"/>
      <c r="N143" s="322"/>
      <c r="O143" s="309"/>
      <c r="P143" s="308" t="s">
        <v>568</v>
      </c>
      <c r="Q143" s="308" t="s">
        <v>571</v>
      </c>
      <c r="R143" s="309"/>
      <c r="S143" s="309"/>
      <c r="T143" s="308" t="s">
        <v>108</v>
      </c>
      <c r="U143" s="309"/>
    </row>
    <row r="144" spans="1:21" ht="28.5" x14ac:dyDescent="0.25">
      <c r="A144" s="309"/>
      <c r="B144" s="309"/>
      <c r="C144" s="309"/>
      <c r="D144" s="309"/>
      <c r="E144" s="309"/>
      <c r="F144" s="13" t="s">
        <v>542</v>
      </c>
      <c r="G144" s="309"/>
      <c r="H144" s="312"/>
      <c r="I144" s="312"/>
      <c r="J144" s="319"/>
      <c r="K144" s="309"/>
      <c r="L144" s="312"/>
      <c r="M144" s="312"/>
      <c r="N144" s="322"/>
      <c r="O144" s="309"/>
      <c r="P144" s="309"/>
      <c r="Q144" s="309"/>
      <c r="R144" s="309"/>
      <c r="S144" s="309"/>
      <c r="T144" s="309"/>
      <c r="U144" s="309"/>
    </row>
    <row r="145" spans="1:21" ht="42.75" x14ac:dyDescent="0.25">
      <c r="A145" s="310"/>
      <c r="B145" s="310"/>
      <c r="C145" s="310"/>
      <c r="D145" s="310"/>
      <c r="E145" s="310"/>
      <c r="F145" s="13" t="s">
        <v>543</v>
      </c>
      <c r="G145" s="310"/>
      <c r="H145" s="313"/>
      <c r="I145" s="313"/>
      <c r="J145" s="320"/>
      <c r="K145" s="310"/>
      <c r="L145" s="313"/>
      <c r="M145" s="313"/>
      <c r="N145" s="323"/>
      <c r="O145" s="310"/>
      <c r="P145" s="310"/>
      <c r="Q145" s="310"/>
      <c r="R145" s="310"/>
      <c r="S145" s="310"/>
      <c r="T145" s="310"/>
      <c r="U145" s="310"/>
    </row>
    <row r="146" spans="1:21" ht="42.75" x14ac:dyDescent="0.25">
      <c r="A146" s="308">
        <v>35</v>
      </c>
      <c r="B146" s="308" t="s">
        <v>549</v>
      </c>
      <c r="C146" s="308" t="s">
        <v>572</v>
      </c>
      <c r="D146" s="308" t="s">
        <v>333</v>
      </c>
      <c r="E146" s="308" t="s">
        <v>27</v>
      </c>
      <c r="F146" s="13" t="s">
        <v>544</v>
      </c>
      <c r="G146" s="308" t="s">
        <v>574</v>
      </c>
      <c r="H146" s="311" t="s">
        <v>191</v>
      </c>
      <c r="I146" s="311" t="s">
        <v>553</v>
      </c>
      <c r="J146" s="321" t="s">
        <v>33</v>
      </c>
      <c r="K146" s="308" t="s">
        <v>575</v>
      </c>
      <c r="L146" s="311" t="s">
        <v>191</v>
      </c>
      <c r="M146" s="311" t="s">
        <v>553</v>
      </c>
      <c r="N146" s="321" t="s">
        <v>33</v>
      </c>
      <c r="O146" s="308" t="s">
        <v>35</v>
      </c>
      <c r="P146" s="13" t="s">
        <v>566</v>
      </c>
      <c r="Q146" s="13" t="s">
        <v>569</v>
      </c>
      <c r="R146" s="308" t="s">
        <v>549</v>
      </c>
      <c r="S146" s="317">
        <v>43101</v>
      </c>
      <c r="T146" s="13" t="s">
        <v>107</v>
      </c>
      <c r="U146" s="308" t="s">
        <v>576</v>
      </c>
    </row>
    <row r="147" spans="1:21" ht="28.5" x14ac:dyDescent="0.25">
      <c r="A147" s="309"/>
      <c r="B147" s="309"/>
      <c r="C147" s="309"/>
      <c r="D147" s="309"/>
      <c r="E147" s="309"/>
      <c r="F147" s="13" t="s">
        <v>545</v>
      </c>
      <c r="G147" s="309"/>
      <c r="H147" s="312"/>
      <c r="I147" s="312"/>
      <c r="J147" s="322"/>
      <c r="K147" s="309"/>
      <c r="L147" s="312"/>
      <c r="M147" s="312"/>
      <c r="N147" s="322"/>
      <c r="O147" s="309"/>
      <c r="P147" s="13" t="s">
        <v>567</v>
      </c>
      <c r="Q147" s="13" t="s">
        <v>570</v>
      </c>
      <c r="R147" s="309"/>
      <c r="S147" s="309"/>
      <c r="T147" s="21">
        <v>43221</v>
      </c>
      <c r="U147" s="309"/>
    </row>
    <row r="148" spans="1:21" ht="28.5" x14ac:dyDescent="0.25">
      <c r="A148" s="310"/>
      <c r="B148" s="310"/>
      <c r="C148" s="310"/>
      <c r="D148" s="310"/>
      <c r="E148" s="310"/>
      <c r="F148" s="13" t="s">
        <v>546</v>
      </c>
      <c r="G148" s="310"/>
      <c r="H148" s="312"/>
      <c r="I148" s="312"/>
      <c r="J148" s="322"/>
      <c r="K148" s="310"/>
      <c r="L148" s="312"/>
      <c r="M148" s="312"/>
      <c r="N148" s="322"/>
      <c r="O148" s="310"/>
      <c r="P148" s="13" t="s">
        <v>568</v>
      </c>
      <c r="Q148" s="13" t="s">
        <v>571</v>
      </c>
      <c r="R148" s="310"/>
      <c r="S148" s="310"/>
      <c r="T148" s="13" t="s">
        <v>108</v>
      </c>
      <c r="U148" s="310"/>
    </row>
    <row r="149" spans="1:21" ht="28.5" x14ac:dyDescent="0.25">
      <c r="A149" s="308">
        <v>36</v>
      </c>
      <c r="B149" s="308" t="s">
        <v>549</v>
      </c>
      <c r="C149" s="308" t="s">
        <v>577</v>
      </c>
      <c r="D149" s="308" t="s">
        <v>578</v>
      </c>
      <c r="E149" s="308" t="s">
        <v>27</v>
      </c>
      <c r="F149" s="13" t="s">
        <v>582</v>
      </c>
      <c r="G149" s="308" t="s">
        <v>579</v>
      </c>
      <c r="H149" s="311" t="s">
        <v>191</v>
      </c>
      <c r="I149" s="311" t="s">
        <v>553</v>
      </c>
      <c r="J149" s="321" t="s">
        <v>33</v>
      </c>
      <c r="K149" s="308" t="s">
        <v>580</v>
      </c>
      <c r="L149" s="311" t="s">
        <v>191</v>
      </c>
      <c r="M149" s="311" t="s">
        <v>553</v>
      </c>
      <c r="N149" s="321" t="s">
        <v>33</v>
      </c>
      <c r="O149" s="308" t="s">
        <v>35</v>
      </c>
      <c r="P149" s="308" t="s">
        <v>581</v>
      </c>
      <c r="Q149" s="308" t="s">
        <v>583</v>
      </c>
      <c r="R149" s="308" t="s">
        <v>549</v>
      </c>
      <c r="S149" s="317">
        <v>43101</v>
      </c>
      <c r="T149" s="308" t="s">
        <v>107</v>
      </c>
      <c r="U149" s="308" t="s">
        <v>584</v>
      </c>
    </row>
    <row r="150" spans="1:21" x14ac:dyDescent="0.25">
      <c r="A150" s="309"/>
      <c r="B150" s="309"/>
      <c r="C150" s="309"/>
      <c r="D150" s="309"/>
      <c r="E150" s="310"/>
      <c r="F150" s="13" t="s">
        <v>547</v>
      </c>
      <c r="G150" s="309"/>
      <c r="H150" s="312"/>
      <c r="I150" s="312"/>
      <c r="J150" s="322"/>
      <c r="K150" s="309"/>
      <c r="L150" s="312"/>
      <c r="M150" s="312"/>
      <c r="N150" s="322"/>
      <c r="O150" s="309"/>
      <c r="P150" s="309"/>
      <c r="Q150" s="309"/>
      <c r="R150" s="309"/>
      <c r="S150" s="309"/>
      <c r="T150" s="309"/>
      <c r="U150" s="309"/>
    </row>
    <row r="151" spans="1:21" ht="28.5" x14ac:dyDescent="0.25">
      <c r="A151" s="310"/>
      <c r="B151" s="310"/>
      <c r="C151" s="310"/>
      <c r="D151" s="310"/>
      <c r="E151" s="13" t="s">
        <v>47</v>
      </c>
      <c r="F151" s="13" t="s">
        <v>207</v>
      </c>
      <c r="G151" s="310"/>
      <c r="H151" s="312"/>
      <c r="I151" s="312"/>
      <c r="J151" s="322"/>
      <c r="K151" s="310"/>
      <c r="L151" s="312"/>
      <c r="M151" s="312"/>
      <c r="N151" s="322"/>
      <c r="O151" s="310"/>
      <c r="P151" s="310"/>
      <c r="Q151" s="310"/>
      <c r="R151" s="310"/>
      <c r="S151" s="310"/>
      <c r="T151" s="310"/>
      <c r="U151" s="310"/>
    </row>
    <row r="152" spans="1:21" ht="71.25" customHeight="1" x14ac:dyDescent="0.25">
      <c r="A152" s="308">
        <v>37</v>
      </c>
      <c r="B152" s="308" t="s">
        <v>592</v>
      </c>
      <c r="C152" s="308" t="s">
        <v>593</v>
      </c>
      <c r="D152" s="308" t="s">
        <v>466</v>
      </c>
      <c r="E152" s="308" t="s">
        <v>27</v>
      </c>
      <c r="F152" s="13" t="s">
        <v>585</v>
      </c>
      <c r="G152" s="308" t="s">
        <v>594</v>
      </c>
      <c r="H152" s="311" t="s">
        <v>32</v>
      </c>
      <c r="I152" s="311" t="s">
        <v>32</v>
      </c>
      <c r="J152" s="321" t="s">
        <v>33</v>
      </c>
      <c r="K152" s="308" t="s">
        <v>594</v>
      </c>
      <c r="L152" s="311" t="s">
        <v>191</v>
      </c>
      <c r="M152" s="311" t="s">
        <v>32</v>
      </c>
      <c r="N152" s="314" t="s">
        <v>32</v>
      </c>
      <c r="O152" s="308" t="s">
        <v>35</v>
      </c>
      <c r="P152" s="308" t="s">
        <v>595</v>
      </c>
      <c r="Q152" s="308" t="s">
        <v>516</v>
      </c>
      <c r="R152" s="308" t="s">
        <v>598</v>
      </c>
      <c r="S152" s="317">
        <v>43160</v>
      </c>
      <c r="T152" s="308" t="s">
        <v>358</v>
      </c>
      <c r="U152" s="308" t="s">
        <v>599</v>
      </c>
    </row>
    <row r="153" spans="1:21" ht="28.5" x14ac:dyDescent="0.25">
      <c r="A153" s="309"/>
      <c r="B153" s="309"/>
      <c r="C153" s="309"/>
      <c r="D153" s="309"/>
      <c r="E153" s="309"/>
      <c r="F153" s="13" t="s">
        <v>586</v>
      </c>
      <c r="G153" s="309"/>
      <c r="H153" s="312"/>
      <c r="I153" s="312"/>
      <c r="J153" s="322"/>
      <c r="K153" s="309"/>
      <c r="L153" s="312"/>
      <c r="M153" s="312"/>
      <c r="N153" s="315"/>
      <c r="O153" s="309"/>
      <c r="P153" s="310"/>
      <c r="Q153" s="310"/>
      <c r="R153" s="309"/>
      <c r="S153" s="309"/>
      <c r="T153" s="310"/>
      <c r="U153" s="309"/>
    </row>
    <row r="154" spans="1:21" ht="28.5" x14ac:dyDescent="0.25">
      <c r="A154" s="310"/>
      <c r="B154" s="310"/>
      <c r="C154" s="310"/>
      <c r="D154" s="310"/>
      <c r="E154" s="310"/>
      <c r="F154" s="13" t="s">
        <v>587</v>
      </c>
      <c r="G154" s="310"/>
      <c r="H154" s="312"/>
      <c r="I154" s="312"/>
      <c r="J154" s="322"/>
      <c r="K154" s="310"/>
      <c r="L154" s="312"/>
      <c r="M154" s="312"/>
      <c r="N154" s="315"/>
      <c r="O154" s="310"/>
      <c r="P154" s="13" t="s">
        <v>596</v>
      </c>
      <c r="Q154" s="13" t="s">
        <v>597</v>
      </c>
      <c r="R154" s="310"/>
      <c r="S154" s="310"/>
      <c r="T154" s="13" t="s">
        <v>107</v>
      </c>
      <c r="U154" s="310"/>
    </row>
    <row r="155" spans="1:21" ht="56.25" customHeight="1" x14ac:dyDescent="0.25">
      <c r="A155" s="308">
        <v>38</v>
      </c>
      <c r="B155" s="308" t="s">
        <v>592</v>
      </c>
      <c r="C155" s="308" t="s">
        <v>600</v>
      </c>
      <c r="D155" s="308" t="s">
        <v>466</v>
      </c>
      <c r="E155" s="308" t="s">
        <v>27</v>
      </c>
      <c r="F155" s="13" t="s">
        <v>588</v>
      </c>
      <c r="G155" s="308" t="s">
        <v>601</v>
      </c>
      <c r="H155" s="311" t="s">
        <v>32</v>
      </c>
      <c r="I155" s="311" t="s">
        <v>32</v>
      </c>
      <c r="J155" s="321" t="s">
        <v>33</v>
      </c>
      <c r="K155" s="308" t="s">
        <v>602</v>
      </c>
      <c r="L155" s="311" t="s">
        <v>191</v>
      </c>
      <c r="M155" s="311" t="s">
        <v>32</v>
      </c>
      <c r="N155" s="314" t="s">
        <v>32</v>
      </c>
      <c r="O155" s="308" t="s">
        <v>35</v>
      </c>
      <c r="P155" s="308" t="s">
        <v>603</v>
      </c>
      <c r="Q155" s="308" t="s">
        <v>597</v>
      </c>
      <c r="R155" s="308" t="s">
        <v>598</v>
      </c>
      <c r="S155" s="317">
        <v>43160</v>
      </c>
      <c r="T155" s="308" t="s">
        <v>107</v>
      </c>
      <c r="U155" s="308" t="s">
        <v>604</v>
      </c>
    </row>
    <row r="156" spans="1:21" ht="28.5" x14ac:dyDescent="0.25">
      <c r="A156" s="310"/>
      <c r="B156" s="310"/>
      <c r="C156" s="310"/>
      <c r="D156" s="310"/>
      <c r="E156" s="310"/>
      <c r="F156" s="13" t="s">
        <v>589</v>
      </c>
      <c r="G156" s="310"/>
      <c r="H156" s="313"/>
      <c r="I156" s="313"/>
      <c r="J156" s="323"/>
      <c r="K156" s="310"/>
      <c r="L156" s="313"/>
      <c r="M156" s="313"/>
      <c r="N156" s="316"/>
      <c r="O156" s="310"/>
      <c r="P156" s="310"/>
      <c r="Q156" s="310"/>
      <c r="R156" s="310"/>
      <c r="S156" s="310"/>
      <c r="T156" s="310"/>
      <c r="U156" s="310"/>
    </row>
    <row r="157" spans="1:21" ht="42.75" customHeight="1" x14ac:dyDescent="0.25">
      <c r="A157" s="308">
        <v>39</v>
      </c>
      <c r="B157" s="308" t="s">
        <v>592</v>
      </c>
      <c r="C157" s="308" t="s">
        <v>605</v>
      </c>
      <c r="D157" s="308" t="s">
        <v>466</v>
      </c>
      <c r="E157" s="308" t="s">
        <v>27</v>
      </c>
      <c r="F157" s="13" t="s">
        <v>585</v>
      </c>
      <c r="G157" s="308" t="s">
        <v>605</v>
      </c>
      <c r="H157" s="311" t="s">
        <v>32</v>
      </c>
      <c r="I157" s="311" t="s">
        <v>54</v>
      </c>
      <c r="J157" s="318" t="s">
        <v>415</v>
      </c>
      <c r="K157" s="308" t="s">
        <v>606</v>
      </c>
      <c r="L157" s="311" t="s">
        <v>191</v>
      </c>
      <c r="M157" s="311" t="s">
        <v>54</v>
      </c>
      <c r="N157" s="321" t="s">
        <v>33</v>
      </c>
      <c r="O157" s="308" t="s">
        <v>35</v>
      </c>
      <c r="P157" s="308" t="s">
        <v>607</v>
      </c>
      <c r="Q157" s="308" t="s">
        <v>609</v>
      </c>
      <c r="R157" s="308" t="s">
        <v>598</v>
      </c>
      <c r="S157" s="317">
        <v>43160</v>
      </c>
      <c r="T157" s="308" t="s">
        <v>108</v>
      </c>
      <c r="U157" s="308" t="s">
        <v>611</v>
      </c>
    </row>
    <row r="158" spans="1:21" ht="57" x14ac:dyDescent="0.25">
      <c r="A158" s="309"/>
      <c r="B158" s="309"/>
      <c r="C158" s="309"/>
      <c r="D158" s="309"/>
      <c r="E158" s="309"/>
      <c r="F158" s="13" t="s">
        <v>590</v>
      </c>
      <c r="G158" s="309"/>
      <c r="H158" s="312"/>
      <c r="I158" s="312"/>
      <c r="J158" s="319"/>
      <c r="K158" s="309"/>
      <c r="L158" s="312"/>
      <c r="M158" s="312"/>
      <c r="N158" s="322"/>
      <c r="O158" s="309"/>
      <c r="P158" s="310"/>
      <c r="Q158" s="310"/>
      <c r="R158" s="309"/>
      <c r="S158" s="324"/>
      <c r="T158" s="310"/>
      <c r="U158" s="309"/>
    </row>
    <row r="159" spans="1:21" ht="28.5" x14ac:dyDescent="0.25">
      <c r="A159" s="310"/>
      <c r="B159" s="310"/>
      <c r="C159" s="310"/>
      <c r="D159" s="310"/>
      <c r="E159" s="310"/>
      <c r="F159" s="13" t="s">
        <v>591</v>
      </c>
      <c r="G159" s="310"/>
      <c r="H159" s="312"/>
      <c r="I159" s="312"/>
      <c r="J159" s="320"/>
      <c r="K159" s="310"/>
      <c r="L159" s="312"/>
      <c r="M159" s="312"/>
      <c r="N159" s="323"/>
      <c r="O159" s="310"/>
      <c r="P159" s="13" t="s">
        <v>608</v>
      </c>
      <c r="Q159" s="13" t="s">
        <v>610</v>
      </c>
      <c r="R159" s="310"/>
      <c r="S159" s="325"/>
      <c r="T159" s="21">
        <v>43221</v>
      </c>
      <c r="U159" s="310"/>
    </row>
    <row r="160" spans="1:21" ht="57" customHeight="1" x14ac:dyDescent="0.25">
      <c r="A160" s="308">
        <v>40</v>
      </c>
      <c r="B160" s="308" t="s">
        <v>619</v>
      </c>
      <c r="C160" s="308" t="s">
        <v>617</v>
      </c>
      <c r="D160" s="308" t="s">
        <v>85</v>
      </c>
      <c r="E160" s="308" t="s">
        <v>27</v>
      </c>
      <c r="F160" s="13" t="s">
        <v>612</v>
      </c>
      <c r="G160" s="308" t="s">
        <v>620</v>
      </c>
      <c r="H160" s="311" t="s">
        <v>191</v>
      </c>
      <c r="I160" s="311" t="s">
        <v>32</v>
      </c>
      <c r="J160" s="314" t="s">
        <v>32</v>
      </c>
      <c r="K160" s="308" t="s">
        <v>622</v>
      </c>
      <c r="L160" s="311" t="s">
        <v>191</v>
      </c>
      <c r="M160" s="311" t="s">
        <v>32</v>
      </c>
      <c r="N160" s="314" t="s">
        <v>32</v>
      </c>
      <c r="O160" s="308" t="s">
        <v>35</v>
      </c>
      <c r="P160" s="13" t="s">
        <v>623</v>
      </c>
      <c r="Q160" s="13" t="s">
        <v>628</v>
      </c>
      <c r="R160" s="308" t="s">
        <v>635</v>
      </c>
      <c r="S160" s="317">
        <v>43040</v>
      </c>
      <c r="T160" s="13" t="s">
        <v>633</v>
      </c>
      <c r="U160" s="308" t="s">
        <v>636</v>
      </c>
    </row>
    <row r="161" spans="1:21" x14ac:dyDescent="0.25">
      <c r="A161" s="309"/>
      <c r="B161" s="309"/>
      <c r="C161" s="309"/>
      <c r="D161" s="309"/>
      <c r="E161" s="310"/>
      <c r="F161" s="13" t="s">
        <v>613</v>
      </c>
      <c r="G161" s="309"/>
      <c r="H161" s="312"/>
      <c r="I161" s="312"/>
      <c r="J161" s="315"/>
      <c r="K161" s="309"/>
      <c r="L161" s="312"/>
      <c r="M161" s="312"/>
      <c r="N161" s="315"/>
      <c r="O161" s="309"/>
      <c r="P161" s="13" t="s">
        <v>624</v>
      </c>
      <c r="Q161" s="13" t="s">
        <v>629</v>
      </c>
      <c r="R161" s="309"/>
      <c r="S161" s="309"/>
      <c r="T161" s="21">
        <v>43435</v>
      </c>
      <c r="U161" s="309"/>
    </row>
    <row r="162" spans="1:21" ht="28.5" x14ac:dyDescent="0.25">
      <c r="A162" s="310"/>
      <c r="B162" s="310"/>
      <c r="C162" s="310"/>
      <c r="D162" s="310"/>
      <c r="E162" s="13" t="s">
        <v>47</v>
      </c>
      <c r="F162" s="13" t="s">
        <v>614</v>
      </c>
      <c r="G162" s="310"/>
      <c r="H162" s="312"/>
      <c r="I162" s="312"/>
      <c r="J162" s="316"/>
      <c r="K162" s="310"/>
      <c r="L162" s="312"/>
      <c r="M162" s="312"/>
      <c r="N162" s="316"/>
      <c r="O162" s="310"/>
      <c r="P162" s="13" t="s">
        <v>625</v>
      </c>
      <c r="Q162" s="13" t="s">
        <v>630</v>
      </c>
      <c r="R162" s="310"/>
      <c r="S162" s="310"/>
      <c r="T162" s="13" t="s">
        <v>634</v>
      </c>
      <c r="U162" s="310"/>
    </row>
    <row r="163" spans="1:21" ht="57" x14ac:dyDescent="0.25">
      <c r="A163" s="308">
        <v>41</v>
      </c>
      <c r="B163" s="308" t="s">
        <v>619</v>
      </c>
      <c r="C163" s="308" t="s">
        <v>618</v>
      </c>
      <c r="D163" s="308" t="s">
        <v>85</v>
      </c>
      <c r="E163" s="308" t="s">
        <v>27</v>
      </c>
      <c r="F163" s="13" t="s">
        <v>615</v>
      </c>
      <c r="G163" s="308" t="s">
        <v>621</v>
      </c>
      <c r="H163" s="311" t="s">
        <v>57</v>
      </c>
      <c r="I163" s="311" t="s">
        <v>32</v>
      </c>
      <c r="J163" s="314" t="s">
        <v>32</v>
      </c>
      <c r="K163" s="308" t="s">
        <v>92</v>
      </c>
      <c r="L163" s="311" t="s">
        <v>57</v>
      </c>
      <c r="M163" s="311" t="s">
        <v>32</v>
      </c>
      <c r="N163" s="314" t="s">
        <v>32</v>
      </c>
      <c r="O163" s="308" t="s">
        <v>35</v>
      </c>
      <c r="P163" s="13" t="s">
        <v>626</v>
      </c>
      <c r="Q163" s="13" t="s">
        <v>631</v>
      </c>
      <c r="R163" s="308" t="s">
        <v>635</v>
      </c>
      <c r="S163" s="317">
        <v>43040</v>
      </c>
      <c r="T163" s="13" t="s">
        <v>633</v>
      </c>
      <c r="U163" s="308" t="s">
        <v>637</v>
      </c>
    </row>
    <row r="164" spans="1:21" ht="28.5" x14ac:dyDescent="0.25">
      <c r="A164" s="310"/>
      <c r="B164" s="310"/>
      <c r="C164" s="310"/>
      <c r="D164" s="310"/>
      <c r="E164" s="310"/>
      <c r="F164" s="13" t="s">
        <v>616</v>
      </c>
      <c r="G164" s="310"/>
      <c r="H164" s="313"/>
      <c r="I164" s="313"/>
      <c r="J164" s="316"/>
      <c r="K164" s="310"/>
      <c r="L164" s="313"/>
      <c r="M164" s="313"/>
      <c r="N164" s="316"/>
      <c r="O164" s="310"/>
      <c r="P164" s="13" t="s">
        <v>627</v>
      </c>
      <c r="Q164" s="13" t="s">
        <v>632</v>
      </c>
      <c r="R164" s="310"/>
      <c r="S164" s="310"/>
      <c r="T164" s="13" t="s">
        <v>232</v>
      </c>
      <c r="U164" s="310"/>
    </row>
    <row r="165" spans="1:21" ht="28.5" customHeight="1" x14ac:dyDescent="0.25">
      <c r="A165" s="308">
        <v>42</v>
      </c>
      <c r="B165" s="308" t="s">
        <v>638</v>
      </c>
      <c r="C165" s="308" t="s">
        <v>639</v>
      </c>
      <c r="D165" s="308" t="s">
        <v>85</v>
      </c>
      <c r="E165" s="308" t="s">
        <v>27</v>
      </c>
      <c r="F165" s="13" t="s">
        <v>640</v>
      </c>
      <c r="G165" s="308" t="s">
        <v>641</v>
      </c>
      <c r="H165" s="311" t="s">
        <v>32</v>
      </c>
      <c r="I165" s="311" t="s">
        <v>54</v>
      </c>
      <c r="J165" s="318" t="s">
        <v>415</v>
      </c>
      <c r="K165" s="308" t="s">
        <v>659</v>
      </c>
      <c r="L165" s="311" t="s">
        <v>32</v>
      </c>
      <c r="M165" s="311" t="s">
        <v>54</v>
      </c>
      <c r="N165" s="318" t="s">
        <v>415</v>
      </c>
      <c r="O165" s="308" t="s">
        <v>35</v>
      </c>
      <c r="P165" s="13" t="s">
        <v>660</v>
      </c>
      <c r="Q165" s="13" t="s">
        <v>662</v>
      </c>
      <c r="R165" s="13" t="s">
        <v>665</v>
      </c>
      <c r="S165" s="317">
        <v>43040</v>
      </c>
      <c r="T165" s="13" t="s">
        <v>107</v>
      </c>
      <c r="U165" s="308" t="s">
        <v>664</v>
      </c>
    </row>
    <row r="166" spans="1:21" ht="28.5" customHeight="1" x14ac:dyDescent="0.25">
      <c r="A166" s="309"/>
      <c r="B166" s="309"/>
      <c r="C166" s="309"/>
      <c r="D166" s="309"/>
      <c r="E166" s="309"/>
      <c r="F166" s="13" t="s">
        <v>642</v>
      </c>
      <c r="G166" s="309"/>
      <c r="H166" s="312"/>
      <c r="I166" s="312"/>
      <c r="J166" s="319"/>
      <c r="K166" s="309"/>
      <c r="L166" s="312"/>
      <c r="M166" s="312"/>
      <c r="N166" s="319"/>
      <c r="O166" s="309"/>
      <c r="P166" s="308" t="s">
        <v>661</v>
      </c>
      <c r="Q166" s="308" t="s">
        <v>663</v>
      </c>
      <c r="R166" s="308" t="s">
        <v>666</v>
      </c>
      <c r="S166" s="309"/>
      <c r="T166" s="308" t="s">
        <v>107</v>
      </c>
      <c r="U166" s="309"/>
    </row>
    <row r="167" spans="1:21" ht="38.25" customHeight="1" x14ac:dyDescent="0.25">
      <c r="A167" s="310"/>
      <c r="B167" s="310"/>
      <c r="C167" s="310"/>
      <c r="D167" s="310"/>
      <c r="E167" s="310"/>
      <c r="F167" s="13" t="s">
        <v>643</v>
      </c>
      <c r="G167" s="310"/>
      <c r="H167" s="312"/>
      <c r="I167" s="312"/>
      <c r="J167" s="320"/>
      <c r="K167" s="310"/>
      <c r="L167" s="312"/>
      <c r="M167" s="312"/>
      <c r="N167" s="320"/>
      <c r="O167" s="310"/>
      <c r="P167" s="310"/>
      <c r="Q167" s="310"/>
      <c r="R167" s="310"/>
      <c r="S167" s="310"/>
      <c r="T167" s="310"/>
      <c r="U167" s="310"/>
    </row>
    <row r="168" spans="1:21" ht="38.25" customHeight="1" x14ac:dyDescent="0.25">
      <c r="A168" s="308">
        <v>43</v>
      </c>
      <c r="B168" s="308" t="s">
        <v>638</v>
      </c>
      <c r="C168" s="308" t="s">
        <v>644</v>
      </c>
      <c r="D168" s="308" t="s">
        <v>85</v>
      </c>
      <c r="E168" s="13" t="s">
        <v>27</v>
      </c>
      <c r="F168" s="13" t="s">
        <v>645</v>
      </c>
      <c r="G168" s="308" t="s">
        <v>646</v>
      </c>
      <c r="H168" s="311" t="s">
        <v>32</v>
      </c>
      <c r="I168" s="311" t="s">
        <v>54</v>
      </c>
      <c r="J168" s="318" t="s">
        <v>415</v>
      </c>
      <c r="K168" s="308" t="s">
        <v>667</v>
      </c>
      <c r="L168" s="311" t="s">
        <v>191</v>
      </c>
      <c r="M168" s="311" t="s">
        <v>54</v>
      </c>
      <c r="N168" s="321" t="s">
        <v>33</v>
      </c>
      <c r="O168" s="308" t="s">
        <v>35</v>
      </c>
      <c r="P168" s="308" t="s">
        <v>670</v>
      </c>
      <c r="Q168" s="308" t="s">
        <v>673</v>
      </c>
      <c r="R168" s="308" t="s">
        <v>666</v>
      </c>
      <c r="S168" s="317">
        <v>43040</v>
      </c>
      <c r="T168" s="308" t="s">
        <v>676</v>
      </c>
      <c r="U168" s="308" t="s">
        <v>502</v>
      </c>
    </row>
    <row r="169" spans="1:21" ht="42.75" x14ac:dyDescent="0.25">
      <c r="A169" s="310"/>
      <c r="B169" s="310"/>
      <c r="C169" s="310"/>
      <c r="D169" s="310"/>
      <c r="E169" s="13" t="s">
        <v>47</v>
      </c>
      <c r="F169" s="13" t="s">
        <v>647</v>
      </c>
      <c r="G169" s="310"/>
      <c r="H169" s="313"/>
      <c r="I169" s="313"/>
      <c r="J169" s="320"/>
      <c r="K169" s="310"/>
      <c r="L169" s="313"/>
      <c r="M169" s="313"/>
      <c r="N169" s="323"/>
      <c r="O169" s="310"/>
      <c r="P169" s="310"/>
      <c r="Q169" s="310"/>
      <c r="R169" s="310"/>
      <c r="S169" s="310"/>
      <c r="T169" s="310"/>
      <c r="U169" s="310"/>
    </row>
    <row r="170" spans="1:21" ht="28.5" customHeight="1" x14ac:dyDescent="0.25">
      <c r="A170" s="308">
        <v>44</v>
      </c>
      <c r="B170" s="308" t="s">
        <v>638</v>
      </c>
      <c r="C170" s="308" t="s">
        <v>648</v>
      </c>
      <c r="D170" s="308" t="s">
        <v>649</v>
      </c>
      <c r="E170" s="13" t="s">
        <v>27</v>
      </c>
      <c r="F170" s="13" t="s">
        <v>650</v>
      </c>
      <c r="G170" s="308" t="s">
        <v>651</v>
      </c>
      <c r="H170" s="311" t="s">
        <v>191</v>
      </c>
      <c r="I170" s="311" t="s">
        <v>553</v>
      </c>
      <c r="J170" s="321" t="s">
        <v>33</v>
      </c>
      <c r="K170" s="308" t="s">
        <v>668</v>
      </c>
      <c r="L170" s="311" t="s">
        <v>191</v>
      </c>
      <c r="M170" s="311" t="s">
        <v>553</v>
      </c>
      <c r="N170" s="321" t="s">
        <v>33</v>
      </c>
      <c r="O170" s="308" t="s">
        <v>35</v>
      </c>
      <c r="P170" s="13" t="s">
        <v>671</v>
      </c>
      <c r="Q170" s="13" t="s">
        <v>674</v>
      </c>
      <c r="R170" s="308" t="s">
        <v>666</v>
      </c>
      <c r="S170" s="317">
        <v>43040</v>
      </c>
      <c r="T170" s="21">
        <v>43221</v>
      </c>
      <c r="U170" s="308" t="s">
        <v>502</v>
      </c>
    </row>
    <row r="171" spans="1:21" ht="42.75" x14ac:dyDescent="0.25">
      <c r="A171" s="310"/>
      <c r="B171" s="310"/>
      <c r="C171" s="310"/>
      <c r="D171" s="310"/>
      <c r="E171" s="13" t="s">
        <v>47</v>
      </c>
      <c r="F171" s="13" t="s">
        <v>652</v>
      </c>
      <c r="G171" s="310"/>
      <c r="H171" s="313"/>
      <c r="I171" s="313"/>
      <c r="J171" s="323"/>
      <c r="K171" s="310"/>
      <c r="L171" s="313"/>
      <c r="M171" s="313"/>
      <c r="N171" s="323"/>
      <c r="O171" s="310"/>
      <c r="P171" s="13" t="s">
        <v>672</v>
      </c>
      <c r="Q171" s="13" t="s">
        <v>675</v>
      </c>
      <c r="R171" s="310"/>
      <c r="S171" s="310"/>
      <c r="T171" s="21">
        <v>43252</v>
      </c>
      <c r="U171" s="310"/>
    </row>
    <row r="172" spans="1:21" ht="28.5" customHeight="1" x14ac:dyDescent="0.25">
      <c r="A172" s="308">
        <v>45</v>
      </c>
      <c r="B172" s="308" t="s">
        <v>638</v>
      </c>
      <c r="C172" s="308" t="s">
        <v>653</v>
      </c>
      <c r="D172" s="308" t="s">
        <v>654</v>
      </c>
      <c r="E172" s="308" t="s">
        <v>27</v>
      </c>
      <c r="F172" s="13" t="s">
        <v>655</v>
      </c>
      <c r="G172" s="308" t="s">
        <v>656</v>
      </c>
      <c r="H172" s="311" t="s">
        <v>57</v>
      </c>
      <c r="I172" s="311" t="s">
        <v>553</v>
      </c>
      <c r="J172" s="318" t="s">
        <v>415</v>
      </c>
      <c r="K172" s="308" t="s">
        <v>669</v>
      </c>
      <c r="L172" s="311" t="s">
        <v>191</v>
      </c>
      <c r="M172" s="311" t="s">
        <v>553</v>
      </c>
      <c r="N172" s="321" t="s">
        <v>33</v>
      </c>
      <c r="O172" s="308" t="s">
        <v>35</v>
      </c>
      <c r="P172" s="13" t="s">
        <v>671</v>
      </c>
      <c r="Q172" s="13" t="s">
        <v>674</v>
      </c>
      <c r="R172" s="308" t="s">
        <v>666</v>
      </c>
      <c r="S172" s="317">
        <v>43040</v>
      </c>
      <c r="T172" s="21">
        <v>43221</v>
      </c>
      <c r="U172" s="308" t="s">
        <v>502</v>
      </c>
    </row>
    <row r="173" spans="1:21" ht="28.5" x14ac:dyDescent="0.25">
      <c r="A173" s="309"/>
      <c r="B173" s="309"/>
      <c r="C173" s="309"/>
      <c r="D173" s="309"/>
      <c r="E173" s="310"/>
      <c r="F173" s="13" t="s">
        <v>657</v>
      </c>
      <c r="G173" s="309"/>
      <c r="H173" s="312"/>
      <c r="I173" s="312"/>
      <c r="J173" s="319"/>
      <c r="K173" s="309"/>
      <c r="L173" s="312"/>
      <c r="M173" s="312"/>
      <c r="N173" s="322"/>
      <c r="O173" s="309"/>
      <c r="P173" s="308" t="s">
        <v>672</v>
      </c>
      <c r="Q173" s="308" t="s">
        <v>675</v>
      </c>
      <c r="R173" s="309"/>
      <c r="S173" s="309"/>
      <c r="T173" s="317">
        <v>43252</v>
      </c>
      <c r="U173" s="309"/>
    </row>
    <row r="174" spans="1:21" ht="28.5" x14ac:dyDescent="0.25">
      <c r="A174" s="310"/>
      <c r="B174" s="310"/>
      <c r="C174" s="310"/>
      <c r="D174" s="310"/>
      <c r="E174" s="13" t="s">
        <v>47</v>
      </c>
      <c r="F174" s="13" t="s">
        <v>658</v>
      </c>
      <c r="G174" s="310"/>
      <c r="H174" s="312"/>
      <c r="I174" s="312"/>
      <c r="J174" s="320"/>
      <c r="K174" s="310"/>
      <c r="L174" s="312"/>
      <c r="M174" s="312"/>
      <c r="N174" s="323"/>
      <c r="O174" s="310"/>
      <c r="P174" s="310"/>
      <c r="Q174" s="310"/>
      <c r="R174" s="310"/>
      <c r="S174" s="310"/>
      <c r="T174" s="310"/>
      <c r="U174" s="310"/>
    </row>
    <row r="175" spans="1:21" ht="171" x14ac:dyDescent="0.25">
      <c r="A175" s="13">
        <v>46</v>
      </c>
      <c r="B175" s="13" t="s">
        <v>682</v>
      </c>
      <c r="C175" s="13" t="s">
        <v>683</v>
      </c>
      <c r="D175" s="13" t="s">
        <v>466</v>
      </c>
      <c r="E175" s="13" t="s">
        <v>27</v>
      </c>
      <c r="F175" s="13" t="s">
        <v>677</v>
      </c>
      <c r="G175" s="13" t="s">
        <v>686</v>
      </c>
      <c r="H175" s="27" t="s">
        <v>69</v>
      </c>
      <c r="I175" s="27" t="s">
        <v>54</v>
      </c>
      <c r="J175" s="25" t="s">
        <v>415</v>
      </c>
      <c r="K175" s="13" t="s">
        <v>688</v>
      </c>
      <c r="L175" s="27" t="s">
        <v>57</v>
      </c>
      <c r="M175" s="27" t="s">
        <v>54</v>
      </c>
      <c r="N175" s="26" t="s">
        <v>33</v>
      </c>
      <c r="O175" s="13" t="s">
        <v>35</v>
      </c>
      <c r="P175" s="13" t="s">
        <v>689</v>
      </c>
      <c r="Q175" s="13" t="s">
        <v>694</v>
      </c>
      <c r="R175" s="13" t="s">
        <v>699</v>
      </c>
      <c r="S175" s="21">
        <v>43040</v>
      </c>
      <c r="T175" s="13" t="s">
        <v>702</v>
      </c>
      <c r="U175" s="13" t="s">
        <v>694</v>
      </c>
    </row>
    <row r="176" spans="1:21" ht="42.75" customHeight="1" x14ac:dyDescent="0.25">
      <c r="A176" s="308">
        <v>47</v>
      </c>
      <c r="B176" s="308" t="s">
        <v>682</v>
      </c>
      <c r="C176" s="308" t="s">
        <v>684</v>
      </c>
      <c r="D176" s="308" t="s">
        <v>685</v>
      </c>
      <c r="E176" s="308" t="s">
        <v>27</v>
      </c>
      <c r="F176" s="13" t="s">
        <v>678</v>
      </c>
      <c r="G176" s="308" t="s">
        <v>687</v>
      </c>
      <c r="H176" s="311" t="s">
        <v>191</v>
      </c>
      <c r="I176" s="311" t="s">
        <v>32</v>
      </c>
      <c r="J176" s="314" t="s">
        <v>32</v>
      </c>
      <c r="K176" s="308" t="s">
        <v>92</v>
      </c>
      <c r="L176" s="311" t="s">
        <v>191</v>
      </c>
      <c r="M176" s="311" t="s">
        <v>32</v>
      </c>
      <c r="N176" s="314" t="s">
        <v>32</v>
      </c>
      <c r="O176" s="308" t="s">
        <v>196</v>
      </c>
      <c r="P176" s="13" t="s">
        <v>690</v>
      </c>
      <c r="Q176" s="13" t="s">
        <v>695</v>
      </c>
      <c r="R176" s="13" t="s">
        <v>700</v>
      </c>
      <c r="S176" s="317">
        <v>43040</v>
      </c>
      <c r="T176" s="13" t="s">
        <v>703</v>
      </c>
      <c r="U176" s="13" t="s">
        <v>695</v>
      </c>
    </row>
    <row r="177" spans="1:21" ht="28.5" x14ac:dyDescent="0.25">
      <c r="A177" s="309"/>
      <c r="B177" s="309"/>
      <c r="C177" s="309"/>
      <c r="D177" s="309"/>
      <c r="E177" s="309"/>
      <c r="F177" s="13" t="s">
        <v>679</v>
      </c>
      <c r="G177" s="309"/>
      <c r="H177" s="312"/>
      <c r="I177" s="312"/>
      <c r="J177" s="315"/>
      <c r="K177" s="309"/>
      <c r="L177" s="312"/>
      <c r="M177" s="312"/>
      <c r="N177" s="315"/>
      <c r="O177" s="309"/>
      <c r="P177" s="13" t="s">
        <v>691</v>
      </c>
      <c r="Q177" s="13" t="s">
        <v>696</v>
      </c>
      <c r="R177" s="308" t="s">
        <v>699</v>
      </c>
      <c r="S177" s="309"/>
      <c r="T177" s="308" t="s">
        <v>106</v>
      </c>
      <c r="U177" s="308" t="s">
        <v>696</v>
      </c>
    </row>
    <row r="178" spans="1:21" ht="42.75" x14ac:dyDescent="0.25">
      <c r="A178" s="309"/>
      <c r="B178" s="309"/>
      <c r="C178" s="309"/>
      <c r="D178" s="309"/>
      <c r="E178" s="309"/>
      <c r="F178" s="13" t="s">
        <v>680</v>
      </c>
      <c r="G178" s="309"/>
      <c r="H178" s="312"/>
      <c r="I178" s="312"/>
      <c r="J178" s="315"/>
      <c r="K178" s="309"/>
      <c r="L178" s="312"/>
      <c r="M178" s="312"/>
      <c r="N178" s="315"/>
      <c r="O178" s="309"/>
      <c r="P178" s="13" t="s">
        <v>692</v>
      </c>
      <c r="Q178" s="13" t="s">
        <v>697</v>
      </c>
      <c r="R178" s="310"/>
      <c r="S178" s="309"/>
      <c r="T178" s="310">
        <v>43374</v>
      </c>
      <c r="U178" s="310" t="s">
        <v>697</v>
      </c>
    </row>
    <row r="179" spans="1:21" ht="28.5" x14ac:dyDescent="0.25">
      <c r="A179" s="310"/>
      <c r="B179" s="310"/>
      <c r="C179" s="310"/>
      <c r="D179" s="310"/>
      <c r="E179" s="310"/>
      <c r="F179" s="13" t="s">
        <v>681</v>
      </c>
      <c r="G179" s="310"/>
      <c r="H179" s="313"/>
      <c r="I179" s="313"/>
      <c r="J179" s="316"/>
      <c r="K179" s="310"/>
      <c r="L179" s="313"/>
      <c r="M179" s="313"/>
      <c r="N179" s="316"/>
      <c r="O179" s="310"/>
      <c r="P179" s="13" t="s">
        <v>693</v>
      </c>
      <c r="Q179" s="13" t="s">
        <v>698</v>
      </c>
      <c r="R179" s="13" t="s">
        <v>701</v>
      </c>
      <c r="S179" s="310"/>
      <c r="T179" s="13" t="s">
        <v>704</v>
      </c>
      <c r="U179" s="13" t="s">
        <v>698</v>
      </c>
    </row>
    <row r="180" spans="1:21" x14ac:dyDescent="0.25">
      <c r="A180" s="13"/>
      <c r="B180" s="13"/>
      <c r="C180" s="13"/>
      <c r="D180" s="13"/>
      <c r="E180" s="13"/>
      <c r="F180" s="13"/>
      <c r="G180" s="13"/>
      <c r="H180" s="13"/>
      <c r="I180" s="13"/>
      <c r="J180" s="13"/>
      <c r="K180" s="13"/>
      <c r="L180" s="13"/>
      <c r="M180" s="13"/>
      <c r="N180" s="13"/>
      <c r="O180" s="13"/>
      <c r="P180" s="13"/>
      <c r="Q180" s="13"/>
      <c r="R180" s="13"/>
      <c r="S180" s="13"/>
      <c r="T180" s="13"/>
      <c r="U180" s="13"/>
    </row>
    <row r="181" spans="1:21" x14ac:dyDescent="0.25">
      <c r="A181" s="13"/>
      <c r="B181" s="13"/>
      <c r="C181" s="13"/>
      <c r="D181" s="13"/>
      <c r="E181" s="13"/>
      <c r="F181" s="13"/>
      <c r="G181" s="13"/>
      <c r="H181" s="13"/>
      <c r="I181" s="13"/>
      <c r="J181" s="13"/>
      <c r="K181" s="13"/>
      <c r="L181" s="13"/>
      <c r="M181" s="13"/>
      <c r="N181" s="13"/>
      <c r="O181" s="13"/>
      <c r="P181" s="13"/>
      <c r="Q181" s="13"/>
      <c r="R181" s="13"/>
      <c r="S181" s="13"/>
      <c r="T181" s="13"/>
      <c r="U181" s="13"/>
    </row>
    <row r="182" spans="1:21" x14ac:dyDescent="0.25">
      <c r="A182" s="13"/>
      <c r="B182" s="13"/>
      <c r="C182" s="13"/>
      <c r="D182" s="13"/>
      <c r="E182" s="13"/>
      <c r="F182" s="13"/>
      <c r="G182" s="13"/>
      <c r="H182" s="13"/>
      <c r="I182" s="13"/>
      <c r="J182" s="13"/>
      <c r="K182" s="13"/>
      <c r="L182" s="13"/>
      <c r="M182" s="13"/>
      <c r="N182" s="13"/>
      <c r="O182" s="13"/>
      <c r="P182" s="13"/>
      <c r="Q182" s="13"/>
      <c r="R182" s="13"/>
      <c r="S182" s="13"/>
      <c r="T182" s="13"/>
      <c r="U182" s="13"/>
    </row>
    <row r="183" spans="1:21" x14ac:dyDescent="0.25">
      <c r="A183" s="13"/>
      <c r="B183" s="13"/>
      <c r="C183" s="13"/>
      <c r="D183" s="13"/>
      <c r="E183" s="13"/>
      <c r="F183" s="13"/>
      <c r="G183" s="13"/>
      <c r="H183" s="13"/>
      <c r="I183" s="13"/>
      <c r="J183" s="13"/>
      <c r="K183" s="13"/>
      <c r="L183" s="13"/>
      <c r="M183" s="13"/>
      <c r="N183" s="13"/>
      <c r="O183" s="13"/>
      <c r="P183" s="13"/>
      <c r="Q183" s="13"/>
      <c r="R183" s="13"/>
      <c r="S183" s="13"/>
      <c r="T183" s="13"/>
      <c r="U183" s="13"/>
    </row>
    <row r="184" spans="1:21" x14ac:dyDescent="0.25">
      <c r="A184" s="13"/>
      <c r="B184" s="13"/>
      <c r="C184" s="13"/>
      <c r="D184" s="13"/>
      <c r="E184" s="13"/>
      <c r="F184" s="13"/>
      <c r="G184" s="13"/>
      <c r="H184" s="13"/>
      <c r="I184" s="13"/>
      <c r="J184" s="13"/>
      <c r="K184" s="13"/>
      <c r="L184" s="13"/>
      <c r="M184" s="13"/>
      <c r="N184" s="13"/>
      <c r="O184" s="13"/>
      <c r="P184" s="13"/>
      <c r="Q184" s="13"/>
      <c r="R184" s="13"/>
      <c r="S184" s="13"/>
      <c r="T184" s="13"/>
      <c r="U184" s="13"/>
    </row>
    <row r="185" spans="1:21" x14ac:dyDescent="0.25">
      <c r="A185" s="13"/>
      <c r="B185" s="13"/>
      <c r="C185" s="13"/>
      <c r="D185" s="13"/>
      <c r="E185" s="13"/>
      <c r="F185" s="13"/>
      <c r="G185" s="13"/>
      <c r="H185" s="13"/>
      <c r="I185" s="13"/>
      <c r="J185" s="13"/>
      <c r="K185" s="13"/>
      <c r="L185" s="13"/>
      <c r="M185" s="13"/>
      <c r="N185" s="13"/>
      <c r="O185" s="13"/>
      <c r="P185" s="13"/>
      <c r="Q185" s="13"/>
      <c r="R185" s="13"/>
      <c r="S185" s="13"/>
      <c r="T185" s="13"/>
      <c r="U185" s="13"/>
    </row>
    <row r="186" spans="1:21" x14ac:dyDescent="0.25">
      <c r="A186" s="13"/>
      <c r="B186" s="13"/>
      <c r="C186" s="13"/>
      <c r="D186" s="13"/>
      <c r="E186" s="13"/>
      <c r="F186" s="13"/>
      <c r="G186" s="13"/>
      <c r="H186" s="13"/>
      <c r="I186" s="13"/>
      <c r="J186" s="13"/>
      <c r="K186" s="13"/>
      <c r="L186" s="13"/>
      <c r="M186" s="13"/>
      <c r="N186" s="13"/>
      <c r="O186" s="13"/>
      <c r="P186" s="13"/>
      <c r="Q186" s="13"/>
      <c r="R186" s="13"/>
      <c r="S186" s="13"/>
      <c r="T186" s="13"/>
      <c r="U186" s="13"/>
    </row>
    <row r="187" spans="1:21" x14ac:dyDescent="0.25">
      <c r="A187" s="13"/>
      <c r="B187" s="13"/>
      <c r="C187" s="13"/>
      <c r="D187" s="13"/>
      <c r="E187" s="13"/>
      <c r="F187" s="13"/>
      <c r="G187" s="13"/>
      <c r="H187" s="13"/>
      <c r="I187" s="13"/>
      <c r="J187" s="13"/>
      <c r="K187" s="13"/>
      <c r="L187" s="13"/>
      <c r="M187" s="13"/>
      <c r="N187" s="13"/>
      <c r="O187" s="13"/>
      <c r="P187" s="13"/>
      <c r="Q187" s="13"/>
      <c r="R187" s="13"/>
      <c r="S187" s="13"/>
      <c r="T187" s="13"/>
      <c r="U187" s="13"/>
    </row>
    <row r="188" spans="1:21" x14ac:dyDescent="0.25">
      <c r="A188" s="13"/>
      <c r="B188" s="13"/>
      <c r="C188" s="13"/>
      <c r="D188" s="13"/>
      <c r="E188" s="13"/>
      <c r="F188" s="13"/>
      <c r="G188" s="13"/>
      <c r="H188" s="13"/>
      <c r="I188" s="13"/>
      <c r="J188" s="13"/>
      <c r="K188" s="13"/>
      <c r="L188" s="13"/>
      <c r="M188" s="13"/>
      <c r="N188" s="13"/>
      <c r="O188" s="13"/>
      <c r="P188" s="13"/>
      <c r="Q188" s="13"/>
      <c r="R188" s="13"/>
      <c r="S188" s="13"/>
      <c r="T188" s="13"/>
      <c r="U188" s="13"/>
    </row>
    <row r="189" spans="1:21" x14ac:dyDescent="0.25">
      <c r="A189" s="13"/>
      <c r="B189" s="13"/>
      <c r="C189" s="13"/>
      <c r="D189" s="13"/>
      <c r="E189" s="13"/>
      <c r="F189" s="13"/>
      <c r="G189" s="13"/>
      <c r="H189" s="13"/>
      <c r="I189" s="13"/>
      <c r="J189" s="13"/>
      <c r="K189" s="13"/>
      <c r="L189" s="13"/>
      <c r="M189" s="13"/>
      <c r="N189" s="13"/>
      <c r="O189" s="13"/>
      <c r="P189" s="13"/>
      <c r="Q189" s="13"/>
      <c r="R189" s="13"/>
      <c r="S189" s="13"/>
      <c r="T189" s="13"/>
      <c r="U189" s="13"/>
    </row>
    <row r="190" spans="1:21" x14ac:dyDescent="0.25">
      <c r="A190" s="13"/>
      <c r="B190" s="13"/>
      <c r="C190" s="13"/>
      <c r="D190" s="13"/>
      <c r="E190" s="13"/>
      <c r="F190" s="13"/>
      <c r="G190" s="13"/>
      <c r="H190" s="13"/>
      <c r="I190" s="13"/>
      <c r="J190" s="13"/>
      <c r="K190" s="13"/>
      <c r="L190" s="13"/>
      <c r="M190" s="13"/>
      <c r="N190" s="13"/>
      <c r="O190" s="13"/>
      <c r="P190" s="13"/>
      <c r="Q190" s="13"/>
      <c r="R190" s="13"/>
      <c r="S190" s="13"/>
      <c r="T190" s="13"/>
      <c r="U190" s="13"/>
    </row>
    <row r="191" spans="1:21" x14ac:dyDescent="0.25">
      <c r="A191" s="13"/>
      <c r="B191" s="13"/>
      <c r="C191" s="13"/>
      <c r="D191" s="13"/>
      <c r="E191" s="13"/>
      <c r="F191" s="13"/>
      <c r="G191" s="13"/>
      <c r="H191" s="13"/>
      <c r="I191" s="13"/>
      <c r="J191" s="13"/>
      <c r="K191" s="13"/>
      <c r="L191" s="13"/>
      <c r="M191" s="13"/>
      <c r="N191" s="13"/>
      <c r="O191" s="13"/>
      <c r="P191" s="13"/>
      <c r="Q191" s="13"/>
      <c r="R191" s="13"/>
      <c r="S191" s="13"/>
      <c r="T191" s="13"/>
      <c r="U191" s="13"/>
    </row>
    <row r="192" spans="1:21" x14ac:dyDescent="0.25">
      <c r="A192" s="13"/>
      <c r="B192" s="13"/>
      <c r="C192" s="13"/>
      <c r="D192" s="13"/>
      <c r="E192" s="13"/>
      <c r="F192" s="13"/>
      <c r="G192" s="13"/>
      <c r="H192" s="13"/>
      <c r="I192" s="13"/>
      <c r="J192" s="13"/>
      <c r="K192" s="13"/>
      <c r="L192" s="13"/>
      <c r="M192" s="13"/>
      <c r="N192" s="13"/>
      <c r="O192" s="13"/>
      <c r="P192" s="13"/>
      <c r="Q192" s="13"/>
      <c r="R192" s="13"/>
      <c r="S192" s="13"/>
      <c r="T192" s="13"/>
      <c r="U192" s="13"/>
    </row>
    <row r="193" spans="1:21" x14ac:dyDescent="0.25">
      <c r="A193" s="13"/>
      <c r="B193" s="13"/>
      <c r="C193" s="13"/>
      <c r="D193" s="13"/>
      <c r="E193" s="13"/>
      <c r="F193" s="13"/>
      <c r="G193" s="13"/>
      <c r="H193" s="13"/>
      <c r="I193" s="13"/>
      <c r="J193" s="13"/>
      <c r="K193" s="13"/>
      <c r="L193" s="13"/>
      <c r="M193" s="13"/>
      <c r="N193" s="13"/>
      <c r="O193" s="13"/>
      <c r="P193" s="13"/>
      <c r="Q193" s="13"/>
      <c r="R193" s="13"/>
      <c r="S193" s="13"/>
      <c r="T193" s="13"/>
      <c r="U193" s="13"/>
    </row>
    <row r="194" spans="1:21" x14ac:dyDescent="0.25">
      <c r="A194" s="13"/>
      <c r="B194" s="13"/>
      <c r="C194" s="13"/>
      <c r="D194" s="13"/>
      <c r="E194" s="13"/>
      <c r="F194" s="13"/>
      <c r="G194" s="13"/>
      <c r="H194" s="13"/>
      <c r="I194" s="13"/>
      <c r="J194" s="13"/>
      <c r="K194" s="13"/>
      <c r="L194" s="13"/>
      <c r="M194" s="13"/>
      <c r="N194" s="13"/>
      <c r="O194" s="13"/>
      <c r="P194" s="13"/>
      <c r="Q194" s="13"/>
      <c r="R194" s="13"/>
      <c r="S194" s="13"/>
      <c r="T194" s="13"/>
      <c r="U194" s="13"/>
    </row>
    <row r="195" spans="1:21" x14ac:dyDescent="0.25">
      <c r="A195" s="13"/>
      <c r="B195" s="13"/>
      <c r="C195" s="13"/>
      <c r="D195" s="13"/>
      <c r="E195" s="13"/>
      <c r="F195" s="13"/>
      <c r="G195" s="13"/>
      <c r="H195" s="13"/>
      <c r="I195" s="13"/>
      <c r="J195" s="13"/>
      <c r="K195" s="13"/>
      <c r="L195" s="13"/>
      <c r="M195" s="13"/>
      <c r="N195" s="13"/>
      <c r="O195" s="13"/>
      <c r="P195" s="13"/>
      <c r="Q195" s="13"/>
      <c r="R195" s="13"/>
      <c r="S195" s="13"/>
      <c r="T195" s="13"/>
      <c r="U195" s="13"/>
    </row>
    <row r="196" spans="1:21" x14ac:dyDescent="0.25">
      <c r="A196" s="13"/>
      <c r="B196" s="13"/>
      <c r="C196" s="13"/>
      <c r="D196" s="13"/>
      <c r="E196" s="13"/>
      <c r="F196" s="13"/>
      <c r="G196" s="13"/>
      <c r="H196" s="13"/>
      <c r="I196" s="13"/>
      <c r="J196" s="13"/>
      <c r="K196" s="13"/>
      <c r="L196" s="13"/>
      <c r="M196" s="13"/>
      <c r="N196" s="13"/>
      <c r="O196" s="13"/>
      <c r="P196" s="13"/>
      <c r="Q196" s="13"/>
      <c r="R196" s="13"/>
      <c r="S196" s="13"/>
      <c r="T196" s="13"/>
      <c r="U196" s="13"/>
    </row>
    <row r="197" spans="1:21" x14ac:dyDescent="0.25">
      <c r="A197" s="13"/>
      <c r="B197" s="13"/>
      <c r="C197" s="13"/>
      <c r="D197" s="13"/>
      <c r="E197" s="13"/>
      <c r="F197" s="13"/>
      <c r="G197" s="13"/>
      <c r="H197" s="13"/>
      <c r="I197" s="13"/>
      <c r="J197" s="13"/>
      <c r="K197" s="13"/>
      <c r="L197" s="13"/>
      <c r="M197" s="13"/>
      <c r="N197" s="13"/>
      <c r="O197" s="13"/>
      <c r="P197" s="13"/>
      <c r="Q197" s="13"/>
      <c r="R197" s="13"/>
      <c r="S197" s="13"/>
      <c r="T197" s="13"/>
      <c r="U197" s="13"/>
    </row>
    <row r="198" spans="1:21" x14ac:dyDescent="0.25">
      <c r="A198" s="13"/>
      <c r="B198" s="13"/>
      <c r="C198" s="13"/>
      <c r="D198" s="13"/>
      <c r="E198" s="13"/>
      <c r="F198" s="13"/>
      <c r="G198" s="13"/>
      <c r="H198" s="13"/>
      <c r="I198" s="13"/>
      <c r="J198" s="13"/>
      <c r="K198" s="13"/>
      <c r="L198" s="13"/>
      <c r="M198" s="13"/>
      <c r="N198" s="13"/>
      <c r="O198" s="13"/>
      <c r="P198" s="13"/>
      <c r="Q198" s="13"/>
      <c r="R198" s="13"/>
      <c r="S198" s="13"/>
      <c r="T198" s="13"/>
      <c r="U198" s="13"/>
    </row>
    <row r="199" spans="1:21" x14ac:dyDescent="0.25">
      <c r="A199" s="13"/>
      <c r="B199" s="13"/>
      <c r="C199" s="13"/>
      <c r="D199" s="13"/>
      <c r="E199" s="13"/>
      <c r="F199" s="13"/>
      <c r="G199" s="13"/>
      <c r="H199" s="13"/>
      <c r="I199" s="13"/>
      <c r="J199" s="13"/>
      <c r="K199" s="13"/>
      <c r="L199" s="13"/>
      <c r="M199" s="13"/>
      <c r="N199" s="13"/>
      <c r="O199" s="13"/>
      <c r="P199" s="13"/>
      <c r="Q199" s="13"/>
      <c r="R199" s="13"/>
      <c r="S199" s="13"/>
      <c r="T199" s="13"/>
      <c r="U199" s="13"/>
    </row>
    <row r="200" spans="1:21" x14ac:dyDescent="0.25">
      <c r="A200" s="13"/>
      <c r="B200" s="13"/>
      <c r="C200" s="13"/>
      <c r="D200" s="13"/>
      <c r="E200" s="13"/>
      <c r="F200" s="13"/>
      <c r="G200" s="13"/>
      <c r="H200" s="13"/>
      <c r="I200" s="13"/>
      <c r="J200" s="13"/>
      <c r="K200" s="13"/>
      <c r="L200" s="13"/>
      <c r="M200" s="13"/>
      <c r="N200" s="13"/>
      <c r="O200" s="13"/>
      <c r="P200" s="13"/>
      <c r="Q200" s="13"/>
      <c r="R200" s="13"/>
      <c r="S200" s="13"/>
      <c r="T200" s="13"/>
      <c r="U200" s="13"/>
    </row>
    <row r="201" spans="1:21" x14ac:dyDescent="0.25">
      <c r="A201" s="13"/>
      <c r="B201" s="13"/>
      <c r="C201" s="13"/>
      <c r="D201" s="13"/>
      <c r="E201" s="13"/>
      <c r="F201" s="13"/>
      <c r="G201" s="13"/>
      <c r="H201" s="13"/>
      <c r="I201" s="13"/>
      <c r="J201" s="13"/>
      <c r="K201" s="13"/>
      <c r="L201" s="13"/>
      <c r="M201" s="13"/>
      <c r="N201" s="13"/>
      <c r="O201" s="13"/>
      <c r="P201" s="13"/>
      <c r="Q201" s="13"/>
      <c r="R201" s="13"/>
      <c r="S201" s="13"/>
      <c r="T201" s="13"/>
      <c r="U201" s="13"/>
    </row>
    <row r="202" spans="1:21" x14ac:dyDescent="0.25">
      <c r="A202" s="13"/>
      <c r="B202" s="13"/>
      <c r="C202" s="13"/>
      <c r="D202" s="13"/>
      <c r="E202" s="13"/>
      <c r="F202" s="13"/>
      <c r="G202" s="13"/>
      <c r="H202" s="13"/>
      <c r="I202" s="13"/>
      <c r="J202" s="13"/>
      <c r="K202" s="13"/>
      <c r="L202" s="13"/>
      <c r="M202" s="13"/>
      <c r="N202" s="13"/>
      <c r="O202" s="13"/>
      <c r="P202" s="13"/>
      <c r="Q202" s="13"/>
      <c r="R202" s="13"/>
      <c r="S202" s="13"/>
      <c r="T202" s="13"/>
      <c r="U202" s="13"/>
    </row>
    <row r="203" spans="1:21" x14ac:dyDescent="0.25">
      <c r="A203" s="13"/>
      <c r="B203" s="13"/>
      <c r="C203" s="13"/>
      <c r="D203" s="13"/>
      <c r="E203" s="13"/>
      <c r="F203" s="13"/>
      <c r="G203" s="13"/>
      <c r="H203" s="13"/>
      <c r="I203" s="13"/>
      <c r="J203" s="13"/>
      <c r="K203" s="13"/>
      <c r="L203" s="13"/>
      <c r="M203" s="13"/>
      <c r="N203" s="13"/>
      <c r="O203" s="13"/>
      <c r="P203" s="13"/>
      <c r="Q203" s="13"/>
      <c r="R203" s="13"/>
      <c r="S203" s="13"/>
      <c r="T203" s="13"/>
      <c r="U203" s="13"/>
    </row>
    <row r="204" spans="1:21" x14ac:dyDescent="0.25">
      <c r="A204" s="13"/>
      <c r="B204" s="13"/>
      <c r="C204" s="13"/>
      <c r="D204" s="13"/>
      <c r="E204" s="13"/>
      <c r="F204" s="13"/>
      <c r="G204" s="13"/>
      <c r="H204" s="13"/>
      <c r="I204" s="13"/>
      <c r="J204" s="13"/>
      <c r="K204" s="13"/>
      <c r="L204" s="13"/>
      <c r="M204" s="13"/>
      <c r="N204" s="13"/>
      <c r="O204" s="13"/>
      <c r="P204" s="13"/>
      <c r="Q204" s="13"/>
      <c r="R204" s="13"/>
      <c r="S204" s="13"/>
      <c r="T204" s="13"/>
      <c r="U204" s="13"/>
    </row>
    <row r="205" spans="1:21" x14ac:dyDescent="0.25">
      <c r="A205" s="13"/>
      <c r="B205" s="13"/>
      <c r="C205" s="13"/>
      <c r="D205" s="13"/>
      <c r="E205" s="13"/>
      <c r="F205" s="13"/>
      <c r="G205" s="13"/>
      <c r="H205" s="13"/>
      <c r="I205" s="13"/>
      <c r="J205" s="13"/>
      <c r="K205" s="13"/>
      <c r="L205" s="13"/>
      <c r="M205" s="13"/>
      <c r="N205" s="13"/>
      <c r="O205" s="13"/>
      <c r="P205" s="13"/>
      <c r="Q205" s="13"/>
      <c r="R205" s="13"/>
      <c r="S205" s="13"/>
      <c r="T205" s="13"/>
      <c r="U205" s="13"/>
    </row>
    <row r="206" spans="1:21" x14ac:dyDescent="0.25">
      <c r="A206" s="13"/>
      <c r="B206" s="13"/>
      <c r="C206" s="13"/>
      <c r="D206" s="13"/>
      <c r="E206" s="13"/>
      <c r="F206" s="13"/>
      <c r="G206" s="13"/>
      <c r="H206" s="13"/>
      <c r="I206" s="13"/>
      <c r="J206" s="13"/>
      <c r="K206" s="13"/>
      <c r="L206" s="13"/>
      <c r="M206" s="13"/>
      <c r="N206" s="13"/>
      <c r="O206" s="13"/>
      <c r="P206" s="13"/>
      <c r="Q206" s="13"/>
      <c r="R206" s="13"/>
      <c r="S206" s="13"/>
      <c r="T206" s="13"/>
      <c r="U206" s="13"/>
    </row>
    <row r="207" spans="1:21" x14ac:dyDescent="0.25">
      <c r="A207" s="13"/>
      <c r="B207" s="13"/>
      <c r="C207" s="13"/>
      <c r="D207" s="13"/>
      <c r="E207" s="13"/>
      <c r="F207" s="13"/>
      <c r="G207" s="13"/>
      <c r="H207" s="13"/>
      <c r="I207" s="13"/>
      <c r="J207" s="13"/>
      <c r="K207" s="13"/>
      <c r="L207" s="13"/>
      <c r="M207" s="13"/>
      <c r="N207" s="13"/>
      <c r="O207" s="13"/>
      <c r="P207" s="13"/>
      <c r="Q207" s="13"/>
      <c r="R207" s="13"/>
      <c r="S207" s="13"/>
      <c r="T207" s="13"/>
      <c r="U207" s="13"/>
    </row>
    <row r="208" spans="1:21" x14ac:dyDescent="0.25">
      <c r="A208" s="13"/>
      <c r="B208" s="13"/>
      <c r="C208" s="13"/>
      <c r="D208" s="13"/>
      <c r="E208" s="13"/>
      <c r="F208" s="13"/>
      <c r="G208" s="13"/>
      <c r="H208" s="13"/>
      <c r="I208" s="13"/>
      <c r="J208" s="13"/>
      <c r="K208" s="13"/>
      <c r="L208" s="13"/>
      <c r="M208" s="13"/>
      <c r="N208" s="13"/>
      <c r="O208" s="13"/>
      <c r="P208" s="13"/>
      <c r="Q208" s="13"/>
      <c r="R208" s="13"/>
      <c r="S208" s="13"/>
      <c r="T208" s="13"/>
      <c r="U208" s="13"/>
    </row>
    <row r="209" spans="1:21" x14ac:dyDescent="0.25">
      <c r="A209" s="13"/>
      <c r="B209" s="13"/>
      <c r="C209" s="13"/>
      <c r="D209" s="13"/>
      <c r="E209" s="13"/>
      <c r="F209" s="13"/>
      <c r="G209" s="13"/>
      <c r="H209" s="13"/>
      <c r="I209" s="13"/>
      <c r="J209" s="13"/>
      <c r="K209" s="13"/>
      <c r="L209" s="13"/>
      <c r="M209" s="13"/>
      <c r="N209" s="13"/>
      <c r="O209" s="13"/>
      <c r="P209" s="13"/>
      <c r="Q209" s="13"/>
      <c r="R209" s="13"/>
      <c r="S209" s="13"/>
      <c r="T209" s="13"/>
      <c r="U209" s="13"/>
    </row>
    <row r="210" spans="1:21" x14ac:dyDescent="0.25">
      <c r="A210" s="13"/>
      <c r="B210" s="13"/>
      <c r="C210" s="13"/>
      <c r="D210" s="13"/>
      <c r="E210" s="13"/>
      <c r="F210" s="13"/>
      <c r="G210" s="13"/>
      <c r="H210" s="13"/>
      <c r="I210" s="13"/>
      <c r="J210" s="13"/>
      <c r="K210" s="13"/>
      <c r="L210" s="13"/>
      <c r="M210" s="13"/>
      <c r="N210" s="13"/>
      <c r="O210" s="13"/>
      <c r="P210" s="13"/>
      <c r="Q210" s="13"/>
      <c r="R210" s="13"/>
      <c r="S210" s="13"/>
      <c r="T210" s="13"/>
      <c r="U210" s="13"/>
    </row>
    <row r="211" spans="1:21" x14ac:dyDescent="0.25">
      <c r="A211" s="13"/>
      <c r="B211" s="13"/>
      <c r="C211" s="13"/>
      <c r="D211" s="13"/>
      <c r="E211" s="13"/>
      <c r="F211" s="13"/>
      <c r="G211" s="13"/>
      <c r="H211" s="13"/>
      <c r="I211" s="13"/>
      <c r="J211" s="13"/>
      <c r="K211" s="13"/>
      <c r="L211" s="13"/>
      <c r="M211" s="13"/>
      <c r="N211" s="13"/>
      <c r="O211" s="13"/>
      <c r="P211" s="13"/>
      <c r="Q211" s="13"/>
      <c r="R211" s="13"/>
      <c r="S211" s="13"/>
      <c r="T211" s="13"/>
      <c r="U211" s="13"/>
    </row>
    <row r="212" spans="1:21" x14ac:dyDescent="0.25">
      <c r="A212" s="13"/>
      <c r="B212" s="13"/>
      <c r="C212" s="13"/>
      <c r="D212" s="13"/>
      <c r="E212" s="13"/>
      <c r="F212" s="13"/>
      <c r="G212" s="13"/>
      <c r="H212" s="13"/>
      <c r="I212" s="13"/>
      <c r="J212" s="13"/>
      <c r="K212" s="13"/>
      <c r="L212" s="13"/>
      <c r="M212" s="13"/>
      <c r="N212" s="13"/>
      <c r="O212" s="13"/>
      <c r="P212" s="13"/>
      <c r="Q212" s="13"/>
      <c r="R212" s="13"/>
      <c r="S212" s="13"/>
      <c r="T212" s="13"/>
      <c r="U212" s="13"/>
    </row>
    <row r="213" spans="1:21" x14ac:dyDescent="0.25">
      <c r="A213" s="13"/>
      <c r="B213" s="13"/>
      <c r="C213" s="13"/>
      <c r="D213" s="13"/>
      <c r="E213" s="13"/>
      <c r="F213" s="13"/>
      <c r="G213" s="13"/>
      <c r="H213" s="13"/>
      <c r="I213" s="13"/>
      <c r="J213" s="13"/>
      <c r="K213" s="13"/>
      <c r="L213" s="13"/>
      <c r="M213" s="13"/>
      <c r="N213" s="13"/>
      <c r="O213" s="13"/>
      <c r="P213" s="13"/>
      <c r="Q213" s="13"/>
      <c r="R213" s="13"/>
      <c r="S213" s="13"/>
      <c r="T213" s="13"/>
      <c r="U213" s="13"/>
    </row>
    <row r="214" spans="1:21" x14ac:dyDescent="0.25">
      <c r="A214" s="13"/>
      <c r="B214" s="13"/>
      <c r="C214" s="13"/>
      <c r="D214" s="13"/>
      <c r="E214" s="13"/>
      <c r="F214" s="13"/>
      <c r="G214" s="13"/>
      <c r="H214" s="13"/>
      <c r="I214" s="13"/>
      <c r="J214" s="13"/>
      <c r="K214" s="13"/>
      <c r="L214" s="13"/>
      <c r="M214" s="13"/>
      <c r="N214" s="13"/>
      <c r="O214" s="13"/>
      <c r="P214" s="13"/>
      <c r="Q214" s="13"/>
      <c r="R214" s="13"/>
      <c r="S214" s="13"/>
      <c r="T214" s="13"/>
      <c r="U214" s="13"/>
    </row>
    <row r="215" spans="1:21" x14ac:dyDescent="0.25">
      <c r="A215" s="13"/>
      <c r="B215" s="13"/>
      <c r="C215" s="13"/>
      <c r="D215" s="13"/>
      <c r="E215" s="13"/>
      <c r="F215" s="13"/>
      <c r="G215" s="13"/>
      <c r="H215" s="13"/>
      <c r="I215" s="13"/>
      <c r="J215" s="13"/>
      <c r="K215" s="13"/>
      <c r="L215" s="13"/>
      <c r="M215" s="13"/>
      <c r="N215" s="13"/>
      <c r="O215" s="13"/>
      <c r="P215" s="13"/>
      <c r="Q215" s="13"/>
      <c r="R215" s="13"/>
      <c r="S215" s="13"/>
      <c r="T215" s="13"/>
      <c r="U215" s="13"/>
    </row>
    <row r="216" spans="1:21" x14ac:dyDescent="0.25">
      <c r="A216" s="13"/>
      <c r="B216" s="13"/>
      <c r="C216" s="13"/>
      <c r="D216" s="13"/>
      <c r="E216" s="13"/>
      <c r="F216" s="13"/>
      <c r="G216" s="13"/>
      <c r="H216" s="13"/>
      <c r="I216" s="13"/>
      <c r="J216" s="13"/>
      <c r="K216" s="13"/>
      <c r="L216" s="13"/>
      <c r="M216" s="13"/>
      <c r="N216" s="13"/>
      <c r="O216" s="13"/>
      <c r="P216" s="13"/>
      <c r="Q216" s="13"/>
      <c r="R216" s="13"/>
      <c r="S216" s="13"/>
      <c r="T216" s="13"/>
      <c r="U216" s="13"/>
    </row>
    <row r="217" spans="1:21" x14ac:dyDescent="0.25">
      <c r="A217" s="13"/>
      <c r="B217" s="13"/>
      <c r="C217" s="13"/>
      <c r="D217" s="13"/>
      <c r="E217" s="13"/>
      <c r="F217" s="13"/>
      <c r="G217" s="13"/>
      <c r="H217" s="13"/>
      <c r="I217" s="13"/>
      <c r="J217" s="13"/>
      <c r="K217" s="13"/>
      <c r="L217" s="13"/>
      <c r="M217" s="13"/>
      <c r="N217" s="13"/>
      <c r="O217" s="13"/>
      <c r="P217" s="13"/>
      <c r="Q217" s="13"/>
      <c r="R217" s="13"/>
      <c r="S217" s="13"/>
      <c r="T217" s="13"/>
      <c r="U217" s="13"/>
    </row>
    <row r="218" spans="1:21" x14ac:dyDescent="0.25">
      <c r="A218" s="13"/>
      <c r="B218" s="13"/>
      <c r="C218" s="13"/>
      <c r="D218" s="13"/>
      <c r="E218" s="13"/>
      <c r="F218" s="13"/>
      <c r="G218" s="13"/>
      <c r="H218" s="13"/>
      <c r="I218" s="13"/>
      <c r="J218" s="13"/>
      <c r="K218" s="13"/>
      <c r="L218" s="13"/>
      <c r="M218" s="13"/>
      <c r="N218" s="13"/>
      <c r="O218" s="13"/>
      <c r="P218" s="13"/>
      <c r="Q218" s="13"/>
      <c r="R218" s="13"/>
      <c r="S218" s="13"/>
      <c r="T218" s="13"/>
      <c r="U218" s="13"/>
    </row>
    <row r="219" spans="1:21" x14ac:dyDescent="0.25">
      <c r="A219" s="13"/>
      <c r="B219" s="13"/>
      <c r="C219" s="13"/>
      <c r="D219" s="13"/>
      <c r="E219" s="13"/>
      <c r="F219" s="13"/>
      <c r="G219" s="13"/>
      <c r="H219" s="13"/>
      <c r="I219" s="13"/>
      <c r="J219" s="13"/>
      <c r="K219" s="13"/>
      <c r="L219" s="13"/>
      <c r="M219" s="13"/>
      <c r="N219" s="13"/>
      <c r="O219" s="13"/>
      <c r="P219" s="13"/>
      <c r="Q219" s="13"/>
      <c r="R219" s="13"/>
      <c r="S219" s="13"/>
      <c r="T219" s="13"/>
      <c r="U219" s="13"/>
    </row>
    <row r="220" spans="1:21" x14ac:dyDescent="0.25">
      <c r="A220" s="13"/>
      <c r="B220" s="13"/>
      <c r="C220" s="13"/>
      <c r="D220" s="13"/>
      <c r="E220" s="13"/>
      <c r="F220" s="13"/>
      <c r="G220" s="13"/>
      <c r="H220" s="13"/>
      <c r="I220" s="13"/>
      <c r="J220" s="13"/>
      <c r="K220" s="13"/>
      <c r="L220" s="13"/>
      <c r="M220" s="13"/>
      <c r="N220" s="13"/>
      <c r="O220" s="13"/>
      <c r="P220" s="13"/>
      <c r="Q220" s="13"/>
      <c r="R220" s="13"/>
      <c r="S220" s="13"/>
      <c r="T220" s="13"/>
      <c r="U220" s="13"/>
    </row>
    <row r="221" spans="1:21" x14ac:dyDescent="0.25">
      <c r="A221" s="13"/>
      <c r="B221" s="13"/>
      <c r="C221" s="13"/>
      <c r="D221" s="13"/>
      <c r="E221" s="13"/>
      <c r="F221" s="13"/>
      <c r="G221" s="13"/>
      <c r="H221" s="13"/>
      <c r="I221" s="13"/>
      <c r="J221" s="13"/>
      <c r="K221" s="13"/>
      <c r="L221" s="13"/>
      <c r="M221" s="13"/>
      <c r="N221" s="13"/>
      <c r="O221" s="13"/>
      <c r="P221" s="13"/>
      <c r="Q221" s="13"/>
      <c r="R221" s="13"/>
      <c r="S221" s="13"/>
      <c r="T221" s="13"/>
      <c r="U221" s="13"/>
    </row>
    <row r="222" spans="1:21" x14ac:dyDescent="0.25">
      <c r="A222" s="13"/>
      <c r="B222" s="13"/>
      <c r="C222" s="13"/>
      <c r="D222" s="13"/>
      <c r="E222" s="13"/>
      <c r="F222" s="13"/>
      <c r="G222" s="13"/>
      <c r="H222" s="13"/>
      <c r="I222" s="13"/>
      <c r="J222" s="13"/>
      <c r="K222" s="13"/>
      <c r="L222" s="13"/>
      <c r="M222" s="13"/>
      <c r="N222" s="13"/>
      <c r="O222" s="13"/>
      <c r="P222" s="13"/>
      <c r="Q222" s="13"/>
      <c r="R222" s="13"/>
      <c r="S222" s="13"/>
      <c r="T222" s="13"/>
      <c r="U222" s="13"/>
    </row>
    <row r="223" spans="1:21" x14ac:dyDescent="0.25">
      <c r="A223" s="13"/>
      <c r="B223" s="13"/>
      <c r="C223" s="13"/>
      <c r="D223" s="13"/>
      <c r="E223" s="13"/>
      <c r="F223" s="13"/>
      <c r="G223" s="13"/>
      <c r="H223" s="13"/>
      <c r="I223" s="13"/>
      <c r="J223" s="13"/>
      <c r="K223" s="13"/>
      <c r="L223" s="13"/>
      <c r="M223" s="13"/>
      <c r="N223" s="13"/>
      <c r="O223" s="13"/>
      <c r="P223" s="13"/>
      <c r="Q223" s="13"/>
      <c r="R223" s="13"/>
      <c r="S223" s="13"/>
      <c r="T223" s="13"/>
      <c r="U223" s="13"/>
    </row>
    <row r="224" spans="1:21" x14ac:dyDescent="0.25">
      <c r="A224" s="13"/>
      <c r="B224" s="13"/>
      <c r="C224" s="13"/>
      <c r="D224" s="13"/>
      <c r="E224" s="13"/>
      <c r="F224" s="13"/>
      <c r="G224" s="13"/>
      <c r="H224" s="13"/>
      <c r="I224" s="13"/>
      <c r="J224" s="13"/>
      <c r="K224" s="13"/>
      <c r="L224" s="13"/>
      <c r="M224" s="13"/>
      <c r="N224" s="13"/>
      <c r="O224" s="13"/>
      <c r="P224" s="13"/>
      <c r="Q224" s="13"/>
      <c r="R224" s="13"/>
      <c r="S224" s="13"/>
      <c r="T224" s="13"/>
      <c r="U224" s="13"/>
    </row>
    <row r="225" spans="1:21" x14ac:dyDescent="0.25">
      <c r="A225" s="13"/>
      <c r="B225" s="13"/>
      <c r="C225" s="13"/>
      <c r="D225" s="13"/>
      <c r="E225" s="13"/>
      <c r="F225" s="13"/>
      <c r="G225" s="13"/>
      <c r="H225" s="13"/>
      <c r="I225" s="13"/>
      <c r="J225" s="13"/>
      <c r="K225" s="13"/>
      <c r="L225" s="13"/>
      <c r="M225" s="13"/>
      <c r="N225" s="13"/>
      <c r="O225" s="13"/>
      <c r="P225" s="13"/>
      <c r="Q225" s="13"/>
      <c r="R225" s="13"/>
      <c r="S225" s="13"/>
      <c r="T225" s="13"/>
      <c r="U225" s="13"/>
    </row>
    <row r="226" spans="1:21" x14ac:dyDescent="0.25">
      <c r="A226" s="13"/>
      <c r="B226" s="13"/>
      <c r="C226" s="13"/>
      <c r="D226" s="13"/>
      <c r="E226" s="13"/>
      <c r="F226" s="13"/>
      <c r="G226" s="13"/>
      <c r="H226" s="13"/>
      <c r="I226" s="13"/>
      <c r="J226" s="13"/>
      <c r="K226" s="13"/>
      <c r="L226" s="13"/>
      <c r="M226" s="13"/>
      <c r="N226" s="13"/>
      <c r="O226" s="13"/>
      <c r="P226" s="13"/>
      <c r="Q226" s="13"/>
      <c r="R226" s="13"/>
      <c r="S226" s="13"/>
      <c r="T226" s="13"/>
      <c r="U226" s="13"/>
    </row>
    <row r="227" spans="1:21" x14ac:dyDescent="0.25">
      <c r="A227" s="13"/>
      <c r="B227" s="13"/>
      <c r="C227" s="13"/>
      <c r="D227" s="13"/>
      <c r="E227" s="13"/>
      <c r="F227" s="13"/>
      <c r="G227" s="13"/>
      <c r="H227" s="13"/>
      <c r="I227" s="13"/>
      <c r="J227" s="13"/>
      <c r="K227" s="13"/>
      <c r="L227" s="13"/>
      <c r="M227" s="13"/>
      <c r="N227" s="13"/>
      <c r="O227" s="13"/>
      <c r="P227" s="13"/>
      <c r="Q227" s="13"/>
      <c r="R227" s="13"/>
      <c r="S227" s="13"/>
      <c r="T227" s="13"/>
      <c r="U227" s="13"/>
    </row>
    <row r="228" spans="1:21" x14ac:dyDescent="0.25">
      <c r="A228" s="13"/>
      <c r="B228" s="13"/>
      <c r="C228" s="13"/>
      <c r="D228" s="13"/>
      <c r="E228" s="13"/>
      <c r="F228" s="13"/>
      <c r="G228" s="13"/>
      <c r="H228" s="13"/>
      <c r="I228" s="13"/>
      <c r="J228" s="13"/>
      <c r="K228" s="13"/>
      <c r="L228" s="13"/>
      <c r="M228" s="13"/>
      <c r="N228" s="13"/>
      <c r="O228" s="13"/>
      <c r="P228" s="13"/>
      <c r="Q228" s="13"/>
      <c r="R228" s="13"/>
      <c r="S228" s="13"/>
      <c r="T228" s="13"/>
      <c r="U228" s="13"/>
    </row>
    <row r="229" spans="1:21" x14ac:dyDescent="0.25">
      <c r="A229" s="13"/>
      <c r="B229" s="13"/>
      <c r="C229" s="13"/>
      <c r="D229" s="13"/>
      <c r="E229" s="13"/>
      <c r="F229" s="13"/>
      <c r="G229" s="13"/>
      <c r="H229" s="13"/>
      <c r="I229" s="13"/>
      <c r="J229" s="13"/>
      <c r="K229" s="13"/>
      <c r="L229" s="13"/>
      <c r="M229" s="13"/>
      <c r="N229" s="13"/>
      <c r="O229" s="13"/>
      <c r="P229" s="13"/>
      <c r="Q229" s="13"/>
      <c r="R229" s="13"/>
      <c r="S229" s="13"/>
      <c r="T229" s="13"/>
      <c r="U229" s="13"/>
    </row>
    <row r="230" spans="1:21" x14ac:dyDescent="0.25">
      <c r="A230" s="13"/>
      <c r="B230" s="13"/>
      <c r="C230" s="13"/>
      <c r="D230" s="13"/>
      <c r="E230" s="13"/>
      <c r="F230" s="13"/>
      <c r="G230" s="13"/>
      <c r="H230" s="13"/>
      <c r="I230" s="13"/>
      <c r="J230" s="13"/>
      <c r="K230" s="13"/>
      <c r="L230" s="13"/>
      <c r="M230" s="13"/>
      <c r="N230" s="13"/>
      <c r="O230" s="13"/>
      <c r="P230" s="13"/>
      <c r="Q230" s="13"/>
      <c r="R230" s="13"/>
      <c r="S230" s="13"/>
      <c r="T230" s="13"/>
      <c r="U230" s="13"/>
    </row>
    <row r="231" spans="1:21" x14ac:dyDescent="0.25">
      <c r="A231" s="13"/>
      <c r="B231" s="13"/>
      <c r="C231" s="13"/>
      <c r="D231" s="13"/>
      <c r="E231" s="13"/>
      <c r="F231" s="13"/>
      <c r="G231" s="13"/>
      <c r="H231" s="13"/>
      <c r="I231" s="13"/>
      <c r="J231" s="13"/>
      <c r="K231" s="13"/>
      <c r="L231" s="13"/>
      <c r="M231" s="13"/>
      <c r="N231" s="13"/>
      <c r="O231" s="13"/>
      <c r="P231" s="13"/>
      <c r="Q231" s="13"/>
      <c r="R231" s="13"/>
      <c r="S231" s="13"/>
      <c r="T231" s="13"/>
      <c r="U231" s="13"/>
    </row>
    <row r="232" spans="1:21" x14ac:dyDescent="0.25">
      <c r="A232" s="13"/>
      <c r="B232" s="13"/>
      <c r="C232" s="13"/>
      <c r="D232" s="13"/>
      <c r="E232" s="13"/>
      <c r="F232" s="13"/>
      <c r="G232" s="13"/>
      <c r="H232" s="13"/>
      <c r="I232" s="13"/>
      <c r="J232" s="13"/>
      <c r="K232" s="13"/>
      <c r="L232" s="13"/>
      <c r="M232" s="13"/>
      <c r="N232" s="13"/>
      <c r="O232" s="13"/>
      <c r="P232" s="13"/>
      <c r="Q232" s="13"/>
      <c r="R232" s="13"/>
      <c r="S232" s="13"/>
      <c r="T232" s="13"/>
      <c r="U232" s="13"/>
    </row>
    <row r="233" spans="1:21" x14ac:dyDescent="0.25">
      <c r="A233" s="13"/>
      <c r="B233" s="13"/>
      <c r="C233" s="13"/>
      <c r="D233" s="13"/>
      <c r="E233" s="13"/>
      <c r="F233" s="13"/>
      <c r="G233" s="13"/>
      <c r="H233" s="13"/>
      <c r="I233" s="13"/>
      <c r="J233" s="13"/>
      <c r="K233" s="13"/>
      <c r="L233" s="13"/>
      <c r="M233" s="13"/>
      <c r="N233" s="13"/>
      <c r="O233" s="13"/>
      <c r="P233" s="13"/>
      <c r="Q233" s="13"/>
      <c r="R233" s="13"/>
      <c r="S233" s="13"/>
      <c r="T233" s="13"/>
      <c r="U233" s="13"/>
    </row>
    <row r="234" spans="1:21" x14ac:dyDescent="0.25">
      <c r="A234" s="13"/>
      <c r="B234" s="13"/>
      <c r="C234" s="13"/>
      <c r="D234" s="13"/>
      <c r="E234" s="13"/>
      <c r="F234" s="13"/>
      <c r="G234" s="13"/>
      <c r="H234" s="13"/>
      <c r="I234" s="13"/>
      <c r="J234" s="13"/>
      <c r="K234" s="13"/>
      <c r="L234" s="13"/>
      <c r="M234" s="13"/>
      <c r="N234" s="13"/>
      <c r="O234" s="13"/>
      <c r="P234" s="13"/>
      <c r="Q234" s="13"/>
      <c r="R234" s="13"/>
      <c r="S234" s="13"/>
      <c r="T234" s="13"/>
      <c r="U234" s="13"/>
    </row>
    <row r="235" spans="1:21" x14ac:dyDescent="0.25">
      <c r="A235" s="13"/>
      <c r="B235" s="13"/>
      <c r="C235" s="13"/>
      <c r="D235" s="13"/>
      <c r="E235" s="13"/>
      <c r="F235" s="13"/>
      <c r="G235" s="13"/>
      <c r="H235" s="13"/>
      <c r="I235" s="13"/>
      <c r="J235" s="13"/>
      <c r="K235" s="13"/>
      <c r="L235" s="13"/>
      <c r="M235" s="13"/>
      <c r="N235" s="13"/>
      <c r="O235" s="13"/>
      <c r="P235" s="13"/>
      <c r="Q235" s="13"/>
      <c r="R235" s="13"/>
      <c r="S235" s="13"/>
      <c r="T235" s="13"/>
      <c r="U235" s="13"/>
    </row>
    <row r="236" spans="1:21" x14ac:dyDescent="0.25">
      <c r="A236" s="13"/>
      <c r="B236" s="13"/>
      <c r="C236" s="13"/>
      <c r="D236" s="13"/>
      <c r="E236" s="13"/>
      <c r="F236" s="13"/>
      <c r="G236" s="13"/>
      <c r="H236" s="13"/>
      <c r="I236" s="13"/>
      <c r="J236" s="13"/>
      <c r="K236" s="13"/>
      <c r="L236" s="13"/>
      <c r="M236" s="13"/>
      <c r="N236" s="13"/>
      <c r="O236" s="13"/>
      <c r="P236" s="13"/>
      <c r="Q236" s="13"/>
      <c r="R236" s="13"/>
      <c r="S236" s="13"/>
      <c r="T236" s="13"/>
      <c r="U236" s="13"/>
    </row>
    <row r="237" spans="1:21" x14ac:dyDescent="0.25">
      <c r="A237" s="13"/>
      <c r="B237" s="13"/>
      <c r="C237" s="13"/>
      <c r="D237" s="13"/>
      <c r="E237" s="13"/>
      <c r="F237" s="13"/>
      <c r="G237" s="13"/>
      <c r="H237" s="13"/>
      <c r="I237" s="13"/>
      <c r="J237" s="13"/>
      <c r="K237" s="13"/>
      <c r="L237" s="13"/>
      <c r="M237" s="13"/>
      <c r="N237" s="13"/>
      <c r="O237" s="13"/>
      <c r="P237" s="13"/>
      <c r="Q237" s="13"/>
      <c r="R237" s="13"/>
      <c r="S237" s="13"/>
      <c r="T237" s="13"/>
      <c r="U237" s="13"/>
    </row>
    <row r="238" spans="1:21" x14ac:dyDescent="0.25">
      <c r="A238" s="13"/>
      <c r="B238" s="13"/>
      <c r="C238" s="13"/>
      <c r="D238" s="13"/>
      <c r="E238" s="13"/>
      <c r="F238" s="13"/>
      <c r="G238" s="13"/>
      <c r="H238" s="13"/>
      <c r="I238" s="13"/>
      <c r="J238" s="13"/>
      <c r="K238" s="13"/>
      <c r="L238" s="13"/>
      <c r="M238" s="13"/>
      <c r="N238" s="13"/>
      <c r="O238" s="13"/>
      <c r="P238" s="13"/>
      <c r="Q238" s="13"/>
      <c r="R238" s="13"/>
      <c r="S238" s="13"/>
      <c r="T238" s="13"/>
      <c r="U238" s="13"/>
    </row>
    <row r="239" spans="1:21" x14ac:dyDescent="0.25">
      <c r="A239" s="13"/>
      <c r="B239" s="13"/>
      <c r="C239" s="13"/>
      <c r="D239" s="13"/>
      <c r="E239" s="13"/>
      <c r="F239" s="13"/>
      <c r="G239" s="13"/>
      <c r="H239" s="13"/>
      <c r="I239" s="13"/>
      <c r="J239" s="13"/>
      <c r="K239" s="13"/>
      <c r="L239" s="13"/>
      <c r="M239" s="13"/>
      <c r="N239" s="13"/>
      <c r="O239" s="13"/>
      <c r="P239" s="13"/>
      <c r="Q239" s="13"/>
      <c r="R239" s="13"/>
      <c r="S239" s="13"/>
      <c r="T239" s="13"/>
      <c r="U239" s="13"/>
    </row>
    <row r="240" spans="1:21" x14ac:dyDescent="0.25">
      <c r="A240" s="13"/>
      <c r="B240" s="13"/>
      <c r="C240" s="13"/>
      <c r="D240" s="13"/>
      <c r="E240" s="13"/>
      <c r="F240" s="13"/>
      <c r="G240" s="13"/>
      <c r="H240" s="13"/>
      <c r="I240" s="13"/>
      <c r="J240" s="13"/>
      <c r="K240" s="13"/>
      <c r="L240" s="13"/>
      <c r="M240" s="13"/>
      <c r="N240" s="13"/>
      <c r="O240" s="13"/>
      <c r="P240" s="13"/>
      <c r="Q240" s="13"/>
      <c r="R240" s="13"/>
      <c r="S240" s="13"/>
      <c r="T240" s="13"/>
      <c r="U240" s="13"/>
    </row>
    <row r="241" spans="1:21" x14ac:dyDescent="0.25">
      <c r="A241" s="13"/>
      <c r="B241" s="13"/>
      <c r="C241" s="13"/>
      <c r="D241" s="13"/>
      <c r="E241" s="13"/>
      <c r="F241" s="13"/>
      <c r="G241" s="13"/>
      <c r="H241" s="13"/>
      <c r="I241" s="13"/>
      <c r="J241" s="13"/>
      <c r="K241" s="13"/>
      <c r="L241" s="13"/>
      <c r="M241" s="13"/>
      <c r="N241" s="13"/>
      <c r="O241" s="13"/>
      <c r="P241" s="13"/>
      <c r="Q241" s="13"/>
      <c r="R241" s="13"/>
      <c r="S241" s="13"/>
      <c r="T241" s="13"/>
      <c r="U241" s="13"/>
    </row>
    <row r="242" spans="1:21" x14ac:dyDescent="0.25">
      <c r="A242" s="13"/>
      <c r="B242" s="13"/>
      <c r="C242" s="13"/>
      <c r="D242" s="13"/>
      <c r="E242" s="13"/>
      <c r="F242" s="13"/>
      <c r="G242" s="13"/>
      <c r="H242" s="13"/>
      <c r="I242" s="13"/>
      <c r="J242" s="13"/>
      <c r="K242" s="13"/>
      <c r="L242" s="13"/>
      <c r="M242" s="13"/>
      <c r="N242" s="13"/>
      <c r="O242" s="13"/>
      <c r="P242" s="13"/>
      <c r="Q242" s="13"/>
      <c r="R242" s="13"/>
      <c r="S242" s="13"/>
      <c r="T242" s="13"/>
      <c r="U242" s="13"/>
    </row>
    <row r="243" spans="1:21" x14ac:dyDescent="0.25">
      <c r="A243" s="13"/>
      <c r="B243" s="13"/>
      <c r="C243" s="13"/>
      <c r="D243" s="13"/>
      <c r="E243" s="13"/>
      <c r="F243" s="13"/>
      <c r="G243" s="13"/>
      <c r="H243" s="13"/>
      <c r="I243" s="13"/>
      <c r="J243" s="13"/>
      <c r="K243" s="13"/>
      <c r="L243" s="13"/>
      <c r="M243" s="13"/>
      <c r="N243" s="13"/>
      <c r="O243" s="13"/>
      <c r="P243" s="13"/>
      <c r="Q243" s="13"/>
      <c r="R243" s="13"/>
      <c r="S243" s="13"/>
      <c r="T243" s="13"/>
      <c r="U243" s="13"/>
    </row>
    <row r="244" spans="1:21" x14ac:dyDescent="0.25">
      <c r="A244" s="13"/>
      <c r="B244" s="13"/>
      <c r="C244" s="13"/>
      <c r="D244" s="13"/>
      <c r="E244" s="13"/>
      <c r="F244" s="13"/>
      <c r="G244" s="13"/>
      <c r="H244" s="13"/>
      <c r="I244" s="13"/>
      <c r="J244" s="13"/>
      <c r="K244" s="13"/>
      <c r="L244" s="13"/>
      <c r="M244" s="13"/>
      <c r="N244" s="13"/>
      <c r="O244" s="13"/>
      <c r="P244" s="13"/>
      <c r="Q244" s="13"/>
      <c r="R244" s="13"/>
      <c r="S244" s="13"/>
      <c r="T244" s="13"/>
      <c r="U244" s="13"/>
    </row>
    <row r="245" spans="1:21" x14ac:dyDescent="0.25">
      <c r="A245" s="13"/>
      <c r="B245" s="13"/>
      <c r="C245" s="13"/>
      <c r="D245" s="13"/>
      <c r="E245" s="13"/>
      <c r="F245" s="13"/>
      <c r="G245" s="13"/>
      <c r="H245" s="13"/>
      <c r="I245" s="13"/>
      <c r="J245" s="13"/>
      <c r="K245" s="13"/>
      <c r="L245" s="13"/>
      <c r="M245" s="13"/>
      <c r="N245" s="13"/>
      <c r="O245" s="13"/>
      <c r="P245" s="13"/>
      <c r="Q245" s="13"/>
      <c r="R245" s="13"/>
      <c r="S245" s="13"/>
      <c r="T245" s="13"/>
      <c r="U245" s="13"/>
    </row>
    <row r="246" spans="1:21" x14ac:dyDescent="0.25">
      <c r="A246" s="13"/>
      <c r="B246" s="13"/>
      <c r="C246" s="13"/>
      <c r="D246" s="13"/>
      <c r="E246" s="13"/>
      <c r="F246" s="13"/>
      <c r="G246" s="13"/>
      <c r="H246" s="13"/>
      <c r="I246" s="13"/>
      <c r="J246" s="13"/>
      <c r="K246" s="13"/>
      <c r="L246" s="13"/>
      <c r="M246" s="13"/>
      <c r="N246" s="13"/>
      <c r="O246" s="13"/>
      <c r="P246" s="13"/>
      <c r="Q246" s="13"/>
      <c r="R246" s="13"/>
      <c r="S246" s="13"/>
      <c r="T246" s="13"/>
      <c r="U246" s="13"/>
    </row>
    <row r="247" spans="1:21" x14ac:dyDescent="0.25">
      <c r="A247" s="13"/>
      <c r="B247" s="13"/>
      <c r="C247" s="13"/>
      <c r="D247" s="13"/>
      <c r="E247" s="13"/>
      <c r="F247" s="13"/>
      <c r="G247" s="13"/>
      <c r="H247" s="13"/>
      <c r="I247" s="13"/>
      <c r="J247" s="13"/>
      <c r="K247" s="13"/>
      <c r="L247" s="13"/>
      <c r="M247" s="13"/>
      <c r="N247" s="13"/>
      <c r="O247" s="13"/>
      <c r="P247" s="13"/>
      <c r="Q247" s="13"/>
      <c r="R247" s="13"/>
      <c r="S247" s="13"/>
      <c r="T247" s="13"/>
      <c r="U247" s="13"/>
    </row>
    <row r="248" spans="1:21" x14ac:dyDescent="0.25">
      <c r="A248" s="13"/>
      <c r="B248" s="13"/>
      <c r="C248" s="13"/>
      <c r="D248" s="13"/>
      <c r="E248" s="13"/>
      <c r="F248" s="13"/>
      <c r="G248" s="13"/>
      <c r="H248" s="13"/>
      <c r="I248" s="13"/>
      <c r="J248" s="13"/>
      <c r="K248" s="13"/>
      <c r="L248" s="13"/>
      <c r="M248" s="13"/>
      <c r="N248" s="13"/>
      <c r="O248" s="13"/>
      <c r="P248" s="13"/>
      <c r="Q248" s="13"/>
      <c r="R248" s="13"/>
      <c r="S248" s="13"/>
      <c r="T248" s="13"/>
      <c r="U248" s="13"/>
    </row>
    <row r="249" spans="1:21" x14ac:dyDescent="0.25">
      <c r="A249" s="13"/>
      <c r="B249" s="13"/>
      <c r="C249" s="13"/>
      <c r="D249" s="13"/>
      <c r="E249" s="13"/>
      <c r="F249" s="13"/>
      <c r="G249" s="13"/>
      <c r="H249" s="13"/>
      <c r="I249" s="13"/>
      <c r="J249" s="13"/>
      <c r="K249" s="13"/>
      <c r="L249" s="13"/>
      <c r="M249" s="13"/>
      <c r="N249" s="13"/>
      <c r="O249" s="13"/>
      <c r="P249" s="13"/>
      <c r="Q249" s="13"/>
      <c r="R249" s="13"/>
      <c r="S249" s="13"/>
      <c r="T249" s="13"/>
      <c r="U249" s="13"/>
    </row>
    <row r="250" spans="1:21" x14ac:dyDescent="0.25">
      <c r="A250" s="13"/>
      <c r="B250" s="13"/>
      <c r="C250" s="13"/>
      <c r="D250" s="13"/>
      <c r="E250" s="13"/>
      <c r="F250" s="13"/>
      <c r="G250" s="13"/>
      <c r="H250" s="13"/>
      <c r="I250" s="13"/>
      <c r="J250" s="13"/>
      <c r="K250" s="13"/>
      <c r="L250" s="13"/>
      <c r="M250" s="13"/>
      <c r="N250" s="13"/>
      <c r="O250" s="13"/>
      <c r="P250" s="13"/>
      <c r="Q250" s="13"/>
      <c r="R250" s="13"/>
      <c r="S250" s="13"/>
      <c r="T250" s="13"/>
      <c r="U250" s="13"/>
    </row>
    <row r="251" spans="1:21" x14ac:dyDescent="0.25">
      <c r="A251" s="13"/>
      <c r="B251" s="13"/>
      <c r="C251" s="13"/>
      <c r="D251" s="13"/>
      <c r="E251" s="13"/>
      <c r="F251" s="13"/>
      <c r="G251" s="13"/>
      <c r="H251" s="13"/>
      <c r="I251" s="13"/>
      <c r="J251" s="13"/>
      <c r="K251" s="13"/>
      <c r="L251" s="13"/>
      <c r="M251" s="13"/>
      <c r="N251" s="13"/>
      <c r="O251" s="13"/>
      <c r="P251" s="13"/>
      <c r="Q251" s="13"/>
      <c r="R251" s="13"/>
      <c r="S251" s="13"/>
      <c r="T251" s="13"/>
      <c r="U251" s="13"/>
    </row>
    <row r="252" spans="1:21" x14ac:dyDescent="0.25">
      <c r="A252" s="13"/>
      <c r="B252" s="13"/>
      <c r="C252" s="13"/>
      <c r="D252" s="13"/>
      <c r="E252" s="13"/>
      <c r="F252" s="13"/>
      <c r="G252" s="13"/>
      <c r="H252" s="13"/>
      <c r="I252" s="13"/>
      <c r="J252" s="13"/>
      <c r="K252" s="13"/>
      <c r="L252" s="13"/>
      <c r="M252" s="13"/>
      <c r="N252" s="13"/>
      <c r="O252" s="13"/>
      <c r="P252" s="13"/>
      <c r="Q252" s="13"/>
      <c r="R252" s="13"/>
      <c r="S252" s="13"/>
      <c r="T252" s="13"/>
      <c r="U252" s="13"/>
    </row>
    <row r="253" spans="1:21" x14ac:dyDescent="0.25">
      <c r="A253" s="13"/>
      <c r="B253" s="13"/>
      <c r="C253" s="13"/>
      <c r="D253" s="13"/>
      <c r="E253" s="13"/>
      <c r="F253" s="13"/>
      <c r="G253" s="13"/>
      <c r="H253" s="13"/>
      <c r="I253" s="13"/>
      <c r="J253" s="13"/>
      <c r="K253" s="13"/>
      <c r="L253" s="13"/>
      <c r="M253" s="13"/>
      <c r="N253" s="13"/>
      <c r="O253" s="13"/>
      <c r="P253" s="13"/>
      <c r="Q253" s="13"/>
      <c r="R253" s="13"/>
      <c r="S253" s="13"/>
      <c r="T253" s="13"/>
      <c r="U253" s="13"/>
    </row>
    <row r="254" spans="1:21" x14ac:dyDescent="0.25">
      <c r="A254" s="13"/>
      <c r="B254" s="13"/>
      <c r="C254" s="13"/>
      <c r="D254" s="13"/>
      <c r="E254" s="13"/>
      <c r="F254" s="13"/>
      <c r="G254" s="13"/>
      <c r="H254" s="13"/>
      <c r="I254" s="13"/>
      <c r="J254" s="13"/>
      <c r="K254" s="13"/>
      <c r="L254" s="13"/>
      <c r="M254" s="13"/>
      <c r="N254" s="13"/>
      <c r="O254" s="13"/>
      <c r="P254" s="13"/>
      <c r="Q254" s="13"/>
      <c r="R254" s="13"/>
      <c r="S254" s="13"/>
      <c r="T254" s="13"/>
      <c r="U254" s="13"/>
    </row>
  </sheetData>
  <protectedRanges>
    <protectedRange sqref="F28" name="Rango1_3"/>
    <protectedRange sqref="F29" name="Rango1_3_1"/>
  </protectedRanges>
  <autoFilter ref="A7:U179">
    <filterColumn colId="4" showButton="0"/>
    <filterColumn colId="7" showButton="0"/>
    <filterColumn colId="8" showButton="0"/>
    <filterColumn colId="11" showButton="0"/>
    <filterColumn colId="12" showButton="0"/>
  </autoFilter>
  <mergeCells count="914">
    <mergeCell ref="E141:E145"/>
    <mergeCell ref="E146:E148"/>
    <mergeCell ref="E149:E150"/>
    <mergeCell ref="C137:C140"/>
    <mergeCell ref="B137:B140"/>
    <mergeCell ref="C141:C145"/>
    <mergeCell ref="D141:D145"/>
    <mergeCell ref="C146:C148"/>
    <mergeCell ref="D146:D148"/>
    <mergeCell ref="B146:B148"/>
    <mergeCell ref="C149:C151"/>
    <mergeCell ref="A137:A140"/>
    <mergeCell ref="D137:D140"/>
    <mergeCell ref="G137:G140"/>
    <mergeCell ref="N134:N136"/>
    <mergeCell ref="O134:O136"/>
    <mergeCell ref="P134:P135"/>
    <mergeCell ref="Q134:Q135"/>
    <mergeCell ref="T134:T135"/>
    <mergeCell ref="R134:R136"/>
    <mergeCell ref="S134:S136"/>
    <mergeCell ref="K137:K140"/>
    <mergeCell ref="L137:L140"/>
    <mergeCell ref="M137:M140"/>
    <mergeCell ref="N137:N140"/>
    <mergeCell ref="O137:O140"/>
    <mergeCell ref="S137:S140"/>
    <mergeCell ref="R137:R140"/>
    <mergeCell ref="H137:H140"/>
    <mergeCell ref="I137:I140"/>
    <mergeCell ref="J137:J140"/>
    <mergeCell ref="E137:E139"/>
    <mergeCell ref="U134:U136"/>
    <mergeCell ref="H134:H136"/>
    <mergeCell ref="I134:I136"/>
    <mergeCell ref="J134:J136"/>
    <mergeCell ref="K134:K136"/>
    <mergeCell ref="L134:L136"/>
    <mergeCell ref="M134:M136"/>
    <mergeCell ref="N129:N131"/>
    <mergeCell ref="O129:O131"/>
    <mergeCell ref="T129:T130"/>
    <mergeCell ref="S129:S131"/>
    <mergeCell ref="R129:R131"/>
    <mergeCell ref="U129:U131"/>
    <mergeCell ref="M132:M133"/>
    <mergeCell ref="N132:N133"/>
    <mergeCell ref="O132:O133"/>
    <mergeCell ref="S132:S133"/>
    <mergeCell ref="R132:R133"/>
    <mergeCell ref="U132:U133"/>
    <mergeCell ref="H129:H131"/>
    <mergeCell ref="I129:I131"/>
    <mergeCell ref="J129:J131"/>
    <mergeCell ref="K129:K131"/>
    <mergeCell ref="L129:L131"/>
    <mergeCell ref="M129:M131"/>
    <mergeCell ref="E129:E131"/>
    <mergeCell ref="E132:E133"/>
    <mergeCell ref="E134:E136"/>
    <mergeCell ref="C129:C131"/>
    <mergeCell ref="A129:A131"/>
    <mergeCell ref="B129:B131"/>
    <mergeCell ref="D129:D131"/>
    <mergeCell ref="G129:G131"/>
    <mergeCell ref="C134:C136"/>
    <mergeCell ref="A134:A136"/>
    <mergeCell ref="B134:B136"/>
    <mergeCell ref="D134:D136"/>
    <mergeCell ref="G134:G136"/>
    <mergeCell ref="C132:C133"/>
    <mergeCell ref="A132:A133"/>
    <mergeCell ref="B132:B133"/>
    <mergeCell ref="D132:D133"/>
    <mergeCell ref="G132:G133"/>
    <mergeCell ref="H132:H133"/>
    <mergeCell ref="I132:I133"/>
    <mergeCell ref="J132:J133"/>
    <mergeCell ref="L132:L133"/>
    <mergeCell ref="K132:K133"/>
    <mergeCell ref="A125:A128"/>
    <mergeCell ref="B125:B128"/>
    <mergeCell ref="C125:C128"/>
    <mergeCell ref="D125:D128"/>
    <mergeCell ref="H125:H128"/>
    <mergeCell ref="I125:I128"/>
    <mergeCell ref="J125:J128"/>
    <mergeCell ref="G125:G128"/>
    <mergeCell ref="K125:K128"/>
    <mergeCell ref="P121:P122"/>
    <mergeCell ref="P123:P124"/>
    <mergeCell ref="Q121:Q124"/>
    <mergeCell ref="R121:R124"/>
    <mergeCell ref="S121:S124"/>
    <mergeCell ref="T121:T124"/>
    <mergeCell ref="U121:U124"/>
    <mergeCell ref="E125:E126"/>
    <mergeCell ref="E127:E128"/>
    <mergeCell ref="L125:L128"/>
    <mergeCell ref="M125:M128"/>
    <mergeCell ref="N125:N128"/>
    <mergeCell ref="O125:O128"/>
    <mergeCell ref="Q125:Q128"/>
    <mergeCell ref="S125:S128"/>
    <mergeCell ref="T125:T128"/>
    <mergeCell ref="R125:R128"/>
    <mergeCell ref="U125:U128"/>
    <mergeCell ref="I121:I124"/>
    <mergeCell ref="J121:J124"/>
    <mergeCell ref="K121:K124"/>
    <mergeCell ref="L121:L124"/>
    <mergeCell ref="M121:M124"/>
    <mergeCell ref="N121:N124"/>
    <mergeCell ref="O121:O124"/>
    <mergeCell ref="E121:E122"/>
    <mergeCell ref="E123:E124"/>
    <mergeCell ref="C121:C124"/>
    <mergeCell ref="D121:D124"/>
    <mergeCell ref="A121:A124"/>
    <mergeCell ref="B121:B124"/>
    <mergeCell ref="G121:G124"/>
    <mergeCell ref="H121:H124"/>
    <mergeCell ref="Q117:Q120"/>
    <mergeCell ref="U117:U120"/>
    <mergeCell ref="R117:R120"/>
    <mergeCell ref="S117:S120"/>
    <mergeCell ref="T117:T120"/>
    <mergeCell ref="J117:J120"/>
    <mergeCell ref="L117:L120"/>
    <mergeCell ref="M117:M120"/>
    <mergeCell ref="N117:N120"/>
    <mergeCell ref="G117:G120"/>
    <mergeCell ref="K117:K120"/>
    <mergeCell ref="O117:O120"/>
    <mergeCell ref="P117:P118"/>
    <mergeCell ref="P119:P120"/>
    <mergeCell ref="A117:A120"/>
    <mergeCell ref="B117:B120"/>
    <mergeCell ref="C117:C120"/>
    <mergeCell ref="E117:E120"/>
    <mergeCell ref="D117:D120"/>
    <mergeCell ref="H117:H120"/>
    <mergeCell ref="I117:I120"/>
    <mergeCell ref="U115:U116"/>
    <mergeCell ref="S114:S116"/>
    <mergeCell ref="U37:U38"/>
    <mergeCell ref="N41:N45"/>
    <mergeCell ref="E41:E43"/>
    <mergeCell ref="E44:E45"/>
    <mergeCell ref="F44:F45"/>
    <mergeCell ref="D41:D45"/>
    <mergeCell ref="C41:C45"/>
    <mergeCell ref="T44:T45"/>
    <mergeCell ref="S39:S45"/>
    <mergeCell ref="U44:U45"/>
    <mergeCell ref="E46:E48"/>
    <mergeCell ref="C46:C49"/>
    <mergeCell ref="D46:D49"/>
    <mergeCell ref="H114:H116"/>
    <mergeCell ref="I114:I116"/>
    <mergeCell ref="J114:J116"/>
    <mergeCell ref="K114:K116"/>
    <mergeCell ref="L114:L116"/>
    <mergeCell ref="M114:M116"/>
    <mergeCell ref="K46:K49"/>
    <mergeCell ref="O46:O49"/>
    <mergeCell ref="S46:S49"/>
    <mergeCell ref="O30:O36"/>
    <mergeCell ref="E30:E34"/>
    <mergeCell ref="E35:E36"/>
    <mergeCell ref="A114:A116"/>
    <mergeCell ref="B114:B116"/>
    <mergeCell ref="C114:C116"/>
    <mergeCell ref="Q115:Q116"/>
    <mergeCell ref="R115:R116"/>
    <mergeCell ref="T115:T116"/>
    <mergeCell ref="B41:B45"/>
    <mergeCell ref="A41:A45"/>
    <mergeCell ref="B46:B49"/>
    <mergeCell ref="N114:N116"/>
    <mergeCell ref="O114:O116"/>
    <mergeCell ref="P115:P116"/>
    <mergeCell ref="N37:N38"/>
    <mergeCell ref="H39:H40"/>
    <mergeCell ref="I39:I40"/>
    <mergeCell ref="J39:J40"/>
    <mergeCell ref="L39:L40"/>
    <mergeCell ref="M39:M40"/>
    <mergeCell ref="E114:E116"/>
    <mergeCell ref="G114:G116"/>
    <mergeCell ref="D114:D116"/>
    <mergeCell ref="R30:R32"/>
    <mergeCell ref="R33:R35"/>
    <mergeCell ref="K39:K40"/>
    <mergeCell ref="N39:N40"/>
    <mergeCell ref="O39:O40"/>
    <mergeCell ref="N30:N36"/>
    <mergeCell ref="U39:U40"/>
    <mergeCell ref="K41:K45"/>
    <mergeCell ref="O41:O45"/>
    <mergeCell ref="P44:P45"/>
    <mergeCell ref="Q44:Q45"/>
    <mergeCell ref="R44:R45"/>
    <mergeCell ref="T30:T32"/>
    <mergeCell ref="T33:T35"/>
    <mergeCell ref="S33:S35"/>
    <mergeCell ref="S30:S32"/>
    <mergeCell ref="U30:U36"/>
    <mergeCell ref="K37:K38"/>
    <mergeCell ref="O37:O38"/>
    <mergeCell ref="P37:P38"/>
    <mergeCell ref="Q37:Q38"/>
    <mergeCell ref="R37:R38"/>
    <mergeCell ref="T37:T38"/>
    <mergeCell ref="S37:S38"/>
    <mergeCell ref="Q30:Q31"/>
    <mergeCell ref="Q33:Q35"/>
    <mergeCell ref="G30:G36"/>
    <mergeCell ref="G37:G38"/>
    <mergeCell ref="G39:G40"/>
    <mergeCell ref="G41:G45"/>
    <mergeCell ref="H30:H36"/>
    <mergeCell ref="I30:I36"/>
    <mergeCell ref="J30:J36"/>
    <mergeCell ref="L30:L36"/>
    <mergeCell ref="M30:M36"/>
    <mergeCell ref="H41:H45"/>
    <mergeCell ref="I41:I45"/>
    <mergeCell ref="J41:J45"/>
    <mergeCell ref="L41:L45"/>
    <mergeCell ref="M41:M45"/>
    <mergeCell ref="H37:H38"/>
    <mergeCell ref="I37:I38"/>
    <mergeCell ref="J37:J38"/>
    <mergeCell ref="L37:L38"/>
    <mergeCell ref="M37:M38"/>
    <mergeCell ref="K30:K36"/>
    <mergeCell ref="P33:P34"/>
    <mergeCell ref="P30:P31"/>
    <mergeCell ref="D30:D36"/>
    <mergeCell ref="D37:D38"/>
    <mergeCell ref="E37:E38"/>
    <mergeCell ref="D39:D40"/>
    <mergeCell ref="E39:E40"/>
    <mergeCell ref="C30:C36"/>
    <mergeCell ref="C37:C38"/>
    <mergeCell ref="C39:C40"/>
    <mergeCell ref="A30:A36"/>
    <mergeCell ref="B30:B36"/>
    <mergeCell ref="A37:A38"/>
    <mergeCell ref="B37:B38"/>
    <mergeCell ref="A39:A40"/>
    <mergeCell ref="B39:B40"/>
    <mergeCell ref="S20:S22"/>
    <mergeCell ref="T20:T21"/>
    <mergeCell ref="T23:T26"/>
    <mergeCell ref="S23:S26"/>
    <mergeCell ref="S27:S29"/>
    <mergeCell ref="U20:U22"/>
    <mergeCell ref="U23:U26"/>
    <mergeCell ref="U27:U29"/>
    <mergeCell ref="O20:O22"/>
    <mergeCell ref="O23:O26"/>
    <mergeCell ref="O27:O29"/>
    <mergeCell ref="P23:P26"/>
    <mergeCell ref="P20:P21"/>
    <mergeCell ref="Q20:Q21"/>
    <mergeCell ref="Q23:Q26"/>
    <mergeCell ref="R20:R22"/>
    <mergeCell ref="R23:R26"/>
    <mergeCell ref="R27:R29"/>
    <mergeCell ref="L20:L22"/>
    <mergeCell ref="M20:M22"/>
    <mergeCell ref="N20:N22"/>
    <mergeCell ref="L23:L26"/>
    <mergeCell ref="M23:M26"/>
    <mergeCell ref="N23:N26"/>
    <mergeCell ref="L27:L29"/>
    <mergeCell ref="M27:M29"/>
    <mergeCell ref="N27:N29"/>
    <mergeCell ref="H20:H22"/>
    <mergeCell ref="I20:I22"/>
    <mergeCell ref="J20:J22"/>
    <mergeCell ref="K20:K22"/>
    <mergeCell ref="K23:K26"/>
    <mergeCell ref="K27:K29"/>
    <mergeCell ref="H23:H26"/>
    <mergeCell ref="I23:I26"/>
    <mergeCell ref="J23:J26"/>
    <mergeCell ref="H27:H29"/>
    <mergeCell ref="I27:I29"/>
    <mergeCell ref="J27:J29"/>
    <mergeCell ref="G20:G22"/>
    <mergeCell ref="G23:G26"/>
    <mergeCell ref="G27:G29"/>
    <mergeCell ref="E20:E21"/>
    <mergeCell ref="E23:E25"/>
    <mergeCell ref="E27:E28"/>
    <mergeCell ref="C20:C22"/>
    <mergeCell ref="C23:C26"/>
    <mergeCell ref="C27:C29"/>
    <mergeCell ref="D20:D22"/>
    <mergeCell ref="D23:D26"/>
    <mergeCell ref="D27:D29"/>
    <mergeCell ref="R12:R14"/>
    <mergeCell ref="R17:R19"/>
    <mergeCell ref="T12:T14"/>
    <mergeCell ref="T17:T19"/>
    <mergeCell ref="U9:U14"/>
    <mergeCell ref="H9:H14"/>
    <mergeCell ref="H15:H19"/>
    <mergeCell ref="I15:I19"/>
    <mergeCell ref="J15:J19"/>
    <mergeCell ref="I9:I14"/>
    <mergeCell ref="J9:J14"/>
    <mergeCell ref="K9:K14"/>
    <mergeCell ref="K15:K19"/>
    <mergeCell ref="M9:M14"/>
    <mergeCell ref="L9:L14"/>
    <mergeCell ref="U15:U19"/>
    <mergeCell ref="P12:P14"/>
    <mergeCell ref="P17:P19"/>
    <mergeCell ref="Q12:Q14"/>
    <mergeCell ref="Q17:Q19"/>
    <mergeCell ref="A1:D3"/>
    <mergeCell ref="Q7:Q8"/>
    <mergeCell ref="S1:U1"/>
    <mergeCell ref="S2:U2"/>
    <mergeCell ref="S3:U3"/>
    <mergeCell ref="F1:R1"/>
    <mergeCell ref="F2:R2"/>
    <mergeCell ref="F3:R3"/>
    <mergeCell ref="B4:D4"/>
    <mergeCell ref="B5:D5"/>
    <mergeCell ref="B7:B8"/>
    <mergeCell ref="C7:C8"/>
    <mergeCell ref="D7:D8"/>
    <mergeCell ref="G7:G8"/>
    <mergeCell ref="E7:F8"/>
    <mergeCell ref="B6:U6"/>
    <mergeCell ref="H7:J7"/>
    <mergeCell ref="K7:K8"/>
    <mergeCell ref="L7:N7"/>
    <mergeCell ref="U7:U8"/>
    <mergeCell ref="P7:P8"/>
    <mergeCell ref="R7:R8"/>
    <mergeCell ref="S7:S8"/>
    <mergeCell ref="T7:T8"/>
    <mergeCell ref="A15:A19"/>
    <mergeCell ref="A9:A14"/>
    <mergeCell ref="B9:B14"/>
    <mergeCell ref="B15:B19"/>
    <mergeCell ref="A7:A8"/>
    <mergeCell ref="N9:N14"/>
    <mergeCell ref="O9:O14"/>
    <mergeCell ref="M15:M19"/>
    <mergeCell ref="N15:N19"/>
    <mergeCell ref="O15:O19"/>
    <mergeCell ref="L15:L19"/>
    <mergeCell ref="A46:A49"/>
    <mergeCell ref="G48:G49"/>
    <mergeCell ref="H46:H49"/>
    <mergeCell ref="I46:I49"/>
    <mergeCell ref="O7:O8"/>
    <mergeCell ref="C15:C19"/>
    <mergeCell ref="C9:C14"/>
    <mergeCell ref="D15:D19"/>
    <mergeCell ref="D9:D14"/>
    <mergeCell ref="E15:E18"/>
    <mergeCell ref="E9:E12"/>
    <mergeCell ref="E13:E14"/>
    <mergeCell ref="G15:G19"/>
    <mergeCell ref="G9:G14"/>
    <mergeCell ref="A20:A22"/>
    <mergeCell ref="A23:A26"/>
    <mergeCell ref="A27:A29"/>
    <mergeCell ref="B20:B22"/>
    <mergeCell ref="B23:B26"/>
    <mergeCell ref="B27:B29"/>
    <mergeCell ref="J46:J49"/>
    <mergeCell ref="L46:L49"/>
    <mergeCell ref="M46:M49"/>
    <mergeCell ref="N46:N49"/>
    <mergeCell ref="R46:R49"/>
    <mergeCell ref="U46:U47"/>
    <mergeCell ref="U48:U49"/>
    <mergeCell ref="E50:E52"/>
    <mergeCell ref="E53:E55"/>
    <mergeCell ref="E57:E58"/>
    <mergeCell ref="K50:K55"/>
    <mergeCell ref="L50:L55"/>
    <mergeCell ref="U50:U55"/>
    <mergeCell ref="L56:L58"/>
    <mergeCell ref="M56:M58"/>
    <mergeCell ref="N56:N58"/>
    <mergeCell ref="K56:K58"/>
    <mergeCell ref="O56:O58"/>
    <mergeCell ref="P56:P58"/>
    <mergeCell ref="R56:R58"/>
    <mergeCell ref="Q56:Q58"/>
    <mergeCell ref="S56:S58"/>
    <mergeCell ref="T56:T58"/>
    <mergeCell ref="U56:U58"/>
    <mergeCell ref="M50:M55"/>
    <mergeCell ref="N50:N55"/>
    <mergeCell ref="P54:P55"/>
    <mergeCell ref="O50:O55"/>
    <mergeCell ref="C50:C55"/>
    <mergeCell ref="A50:A55"/>
    <mergeCell ref="B50:B55"/>
    <mergeCell ref="D50:D55"/>
    <mergeCell ref="D56:D58"/>
    <mergeCell ref="C56:C58"/>
    <mergeCell ref="A56:A58"/>
    <mergeCell ref="B56:B58"/>
    <mergeCell ref="J50:J55"/>
    <mergeCell ref="H56:H58"/>
    <mergeCell ref="I56:I58"/>
    <mergeCell ref="J56:J58"/>
    <mergeCell ref="G56:G58"/>
    <mergeCell ref="G50:G55"/>
    <mergeCell ref="H50:H55"/>
    <mergeCell ref="I50:I55"/>
    <mergeCell ref="Q54:Q55"/>
    <mergeCell ref="R54:R55"/>
    <mergeCell ref="T54:T55"/>
    <mergeCell ref="S50:S53"/>
    <mergeCell ref="S54:S55"/>
    <mergeCell ref="U59:U61"/>
    <mergeCell ref="E62:E65"/>
    <mergeCell ref="E66:E68"/>
    <mergeCell ref="D62:D68"/>
    <mergeCell ref="L62:L68"/>
    <mergeCell ref="M62:M68"/>
    <mergeCell ref="N62:N68"/>
    <mergeCell ref="K62:K68"/>
    <mergeCell ref="O62:O68"/>
    <mergeCell ref="S62:S68"/>
    <mergeCell ref="U62:U68"/>
    <mergeCell ref="N59:N61"/>
    <mergeCell ref="M59:M61"/>
    <mergeCell ref="L59:L61"/>
    <mergeCell ref="H59:H61"/>
    <mergeCell ref="A62:A68"/>
    <mergeCell ref="B62:B68"/>
    <mergeCell ref="C62:C68"/>
    <mergeCell ref="G62:G63"/>
    <mergeCell ref="G67:G68"/>
    <mergeCell ref="G64:G66"/>
    <mergeCell ref="H62:H68"/>
    <mergeCell ref="I62:I68"/>
    <mergeCell ref="J62:J68"/>
    <mergeCell ref="C80:C86"/>
    <mergeCell ref="D80:D86"/>
    <mergeCell ref="B80:B86"/>
    <mergeCell ref="A80:A86"/>
    <mergeCell ref="B75:B79"/>
    <mergeCell ref="E78:E79"/>
    <mergeCell ref="F72:F73"/>
    <mergeCell ref="G72:G73"/>
    <mergeCell ref="E69:E73"/>
    <mergeCell ref="H69:H74"/>
    <mergeCell ref="I69:I74"/>
    <mergeCell ref="J69:J74"/>
    <mergeCell ref="S69:S74"/>
    <mergeCell ref="U69:U74"/>
    <mergeCell ref="P75:P76"/>
    <mergeCell ref="Q75:Q76"/>
    <mergeCell ref="R75:R76"/>
    <mergeCell ref="S75:S79"/>
    <mergeCell ref="U75:U79"/>
    <mergeCell ref="B87:B91"/>
    <mergeCell ref="A87:A91"/>
    <mergeCell ref="C87:C91"/>
    <mergeCell ref="D87:D91"/>
    <mergeCell ref="S59:S61"/>
    <mergeCell ref="R59:R61"/>
    <mergeCell ref="I59:I61"/>
    <mergeCell ref="J59:J61"/>
    <mergeCell ref="K59:K61"/>
    <mergeCell ref="G59:G61"/>
    <mergeCell ref="F60:F61"/>
    <mergeCell ref="O59:O61"/>
    <mergeCell ref="E60:E61"/>
    <mergeCell ref="B59:B61"/>
    <mergeCell ref="C59:C61"/>
    <mergeCell ref="D59:D61"/>
    <mergeCell ref="A59:A61"/>
    <mergeCell ref="C69:C74"/>
    <mergeCell ref="D69:D74"/>
    <mergeCell ref="B69:B74"/>
    <mergeCell ref="A69:A74"/>
    <mergeCell ref="C75:C79"/>
    <mergeCell ref="D75:D79"/>
    <mergeCell ref="A75:A79"/>
    <mergeCell ref="E87:E90"/>
    <mergeCell ref="E85:E86"/>
    <mergeCell ref="E80:E84"/>
    <mergeCell ref="L69:L74"/>
    <mergeCell ref="M69:M74"/>
    <mergeCell ref="N69:N74"/>
    <mergeCell ref="K69:K74"/>
    <mergeCell ref="O69:O74"/>
    <mergeCell ref="E75:E77"/>
    <mergeCell ref="H75:H79"/>
    <mergeCell ref="I75:I79"/>
    <mergeCell ref="J75:J79"/>
    <mergeCell ref="L75:L79"/>
    <mergeCell ref="M75:M79"/>
    <mergeCell ref="N75:N79"/>
    <mergeCell ref="K75:K79"/>
    <mergeCell ref="O75:O79"/>
    <mergeCell ref="G78:G79"/>
    <mergeCell ref="F70:F71"/>
    <mergeCell ref="G70:G71"/>
    <mergeCell ref="I87:I91"/>
    <mergeCell ref="J87:J91"/>
    <mergeCell ref="L87:L91"/>
    <mergeCell ref="G85:G86"/>
    <mergeCell ref="H80:H86"/>
    <mergeCell ref="I80:I86"/>
    <mergeCell ref="J80:J86"/>
    <mergeCell ref="L80:L86"/>
    <mergeCell ref="M80:M86"/>
    <mergeCell ref="N80:N86"/>
    <mergeCell ref="K80:K86"/>
    <mergeCell ref="O80:O86"/>
    <mergeCell ref="M87:M91"/>
    <mergeCell ref="N87:N91"/>
    <mergeCell ref="K87:K91"/>
    <mergeCell ref="O87:O91"/>
    <mergeCell ref="P80:P81"/>
    <mergeCell ref="P83:P86"/>
    <mergeCell ref="R87:R91"/>
    <mergeCell ref="S87:S91"/>
    <mergeCell ref="U87:U91"/>
    <mergeCell ref="Q83:Q86"/>
    <mergeCell ref="U80:U86"/>
    <mergeCell ref="R83:R86"/>
    <mergeCell ref="R80:R82"/>
    <mergeCell ref="T83:T86"/>
    <mergeCell ref="S80:S86"/>
    <mergeCell ref="O92:O94"/>
    <mergeCell ref="P92:P94"/>
    <mergeCell ref="T92:T94"/>
    <mergeCell ref="S92:S94"/>
    <mergeCell ref="Q92:Q94"/>
    <mergeCell ref="R92:R94"/>
    <mergeCell ref="B92:B94"/>
    <mergeCell ref="A92:A94"/>
    <mergeCell ref="C92:C94"/>
    <mergeCell ref="D92:D94"/>
    <mergeCell ref="G92:G94"/>
    <mergeCell ref="H92:H94"/>
    <mergeCell ref="I92:I94"/>
    <mergeCell ref="J92:J94"/>
    <mergeCell ref="L92:L94"/>
    <mergeCell ref="E92:E94"/>
    <mergeCell ref="U92:U94"/>
    <mergeCell ref="G87:G91"/>
    <mergeCell ref="H87:H91"/>
    <mergeCell ref="C95:C96"/>
    <mergeCell ref="B95:B96"/>
    <mergeCell ref="D95:D96"/>
    <mergeCell ref="A95:A96"/>
    <mergeCell ref="G95:G96"/>
    <mergeCell ref="J95:J96"/>
    <mergeCell ref="H95:H96"/>
    <mergeCell ref="I95:I96"/>
    <mergeCell ref="K95:K96"/>
    <mergeCell ref="L95:L96"/>
    <mergeCell ref="M95:M96"/>
    <mergeCell ref="N95:N96"/>
    <mergeCell ref="O95:O96"/>
    <mergeCell ref="Q95:Q96"/>
    <mergeCell ref="R95:R96"/>
    <mergeCell ref="S95:S96"/>
    <mergeCell ref="T95:T96"/>
    <mergeCell ref="U95:U96"/>
    <mergeCell ref="M92:M94"/>
    <mergeCell ref="N92:N94"/>
    <mergeCell ref="K92:K94"/>
    <mergeCell ref="E97:E99"/>
    <mergeCell ref="D97:D100"/>
    <mergeCell ref="A97:A100"/>
    <mergeCell ref="B97:B100"/>
    <mergeCell ref="C97:C100"/>
    <mergeCell ref="G97:G100"/>
    <mergeCell ref="H97:H100"/>
    <mergeCell ref="I97:I100"/>
    <mergeCell ref="J97:J100"/>
    <mergeCell ref="L97:L100"/>
    <mergeCell ref="M97:M100"/>
    <mergeCell ref="N97:N100"/>
    <mergeCell ref="K97:K100"/>
    <mergeCell ref="O97:O100"/>
    <mergeCell ref="R97:R100"/>
    <mergeCell ref="U97:U100"/>
    <mergeCell ref="U101:U103"/>
    <mergeCell ref="Q104:Q105"/>
    <mergeCell ref="T104:T105"/>
    <mergeCell ref="N101:N103"/>
    <mergeCell ref="K101:K103"/>
    <mergeCell ref="O101:O103"/>
    <mergeCell ref="R101:R103"/>
    <mergeCell ref="T101:T103"/>
    <mergeCell ref="S101:S103"/>
    <mergeCell ref="E104:E109"/>
    <mergeCell ref="C104:C109"/>
    <mergeCell ref="A104:A109"/>
    <mergeCell ref="B104:B109"/>
    <mergeCell ref="D104:D109"/>
    <mergeCell ref="H104:H109"/>
    <mergeCell ref="I104:I109"/>
    <mergeCell ref="L101:L103"/>
    <mergeCell ref="M101:M103"/>
    <mergeCell ref="E101:E102"/>
    <mergeCell ref="C101:C103"/>
    <mergeCell ref="A101:A103"/>
    <mergeCell ref="B101:B103"/>
    <mergeCell ref="D101:D103"/>
    <mergeCell ref="G101:G103"/>
    <mergeCell ref="H101:H103"/>
    <mergeCell ref="I101:I103"/>
    <mergeCell ref="J101:J103"/>
    <mergeCell ref="G110:G111"/>
    <mergeCell ref="G112:G113"/>
    <mergeCell ref="Q106:Q107"/>
    <mergeCell ref="T106:T107"/>
    <mergeCell ref="Q108:Q109"/>
    <mergeCell ref="T108:T109"/>
    <mergeCell ref="S104:S109"/>
    <mergeCell ref="R104:R109"/>
    <mergeCell ref="U104:U109"/>
    <mergeCell ref="J104:J109"/>
    <mergeCell ref="G104:G109"/>
    <mergeCell ref="L104:L109"/>
    <mergeCell ref="M104:M109"/>
    <mergeCell ref="N104:N109"/>
    <mergeCell ref="K104:K109"/>
    <mergeCell ref="O104:O109"/>
    <mergeCell ref="P104:P105"/>
    <mergeCell ref="P106:P107"/>
    <mergeCell ref="P108:P109"/>
    <mergeCell ref="U112:U113"/>
    <mergeCell ref="U110:U111"/>
    <mergeCell ref="T112:T113"/>
    <mergeCell ref="S110:S111"/>
    <mergeCell ref="S112:S113"/>
    <mergeCell ref="K110:K111"/>
    <mergeCell ref="K112:K113"/>
    <mergeCell ref="L110:L111"/>
    <mergeCell ref="M110:M111"/>
    <mergeCell ref="N110:N111"/>
    <mergeCell ref="L112:L113"/>
    <mergeCell ref="M112:M113"/>
    <mergeCell ref="N112:N113"/>
    <mergeCell ref="O110:O111"/>
    <mergeCell ref="O112:O113"/>
    <mergeCell ref="A141:A145"/>
    <mergeCell ref="B141:B145"/>
    <mergeCell ref="G141:G145"/>
    <mergeCell ref="H141:H145"/>
    <mergeCell ref="I141:I145"/>
    <mergeCell ref="J141:J145"/>
    <mergeCell ref="P112:P113"/>
    <mergeCell ref="R110:R111"/>
    <mergeCell ref="R112:R113"/>
    <mergeCell ref="Q112:Q113"/>
    <mergeCell ref="H110:H111"/>
    <mergeCell ref="I110:I111"/>
    <mergeCell ref="J110:J111"/>
    <mergeCell ref="H112:H113"/>
    <mergeCell ref="I112:I113"/>
    <mergeCell ref="J112:J113"/>
    <mergeCell ref="B110:B111"/>
    <mergeCell ref="B112:B113"/>
    <mergeCell ref="A110:A111"/>
    <mergeCell ref="A112:A113"/>
    <mergeCell ref="C110:C111"/>
    <mergeCell ref="C112:C113"/>
    <mergeCell ref="D110:D111"/>
    <mergeCell ref="D112:D113"/>
    <mergeCell ref="M146:M148"/>
    <mergeCell ref="N146:N148"/>
    <mergeCell ref="U137:U140"/>
    <mergeCell ref="K141:K145"/>
    <mergeCell ref="L141:L145"/>
    <mergeCell ref="M141:M145"/>
    <mergeCell ref="N141:N145"/>
    <mergeCell ref="O141:O145"/>
    <mergeCell ref="P143:P145"/>
    <mergeCell ref="Q143:Q145"/>
    <mergeCell ref="R141:R145"/>
    <mergeCell ref="S141:S145"/>
    <mergeCell ref="T143:T145"/>
    <mergeCell ref="U141:U145"/>
    <mergeCell ref="O146:O148"/>
    <mergeCell ref="R146:R148"/>
    <mergeCell ref="S146:S148"/>
    <mergeCell ref="U146:U148"/>
    <mergeCell ref="G149:G151"/>
    <mergeCell ref="H149:H151"/>
    <mergeCell ref="I149:I151"/>
    <mergeCell ref="J149:J151"/>
    <mergeCell ref="K149:K151"/>
    <mergeCell ref="L149:L151"/>
    <mergeCell ref="G146:G148"/>
    <mergeCell ref="H146:H148"/>
    <mergeCell ref="I146:I148"/>
    <mergeCell ref="J146:J148"/>
    <mergeCell ref="K146:K148"/>
    <mergeCell ref="L146:L148"/>
    <mergeCell ref="M149:M151"/>
    <mergeCell ref="N149:N151"/>
    <mergeCell ref="O149:O151"/>
    <mergeCell ref="P149:P151"/>
    <mergeCell ref="Q149:Q151"/>
    <mergeCell ref="R149:R151"/>
    <mergeCell ref="S149:S151"/>
    <mergeCell ref="T149:T151"/>
    <mergeCell ref="U149:U151"/>
    <mergeCell ref="A146:A148"/>
    <mergeCell ref="A152:A154"/>
    <mergeCell ref="B152:B154"/>
    <mergeCell ref="C152:C154"/>
    <mergeCell ref="D152:D154"/>
    <mergeCell ref="A155:A156"/>
    <mergeCell ref="B155:B156"/>
    <mergeCell ref="C155:C156"/>
    <mergeCell ref="D155:D156"/>
    <mergeCell ref="A149:A151"/>
    <mergeCell ref="B149:B151"/>
    <mergeCell ref="D149:D151"/>
    <mergeCell ref="A157:A159"/>
    <mergeCell ref="B157:B159"/>
    <mergeCell ref="C157:C159"/>
    <mergeCell ref="D157:D159"/>
    <mergeCell ref="J152:J154"/>
    <mergeCell ref="K152:K154"/>
    <mergeCell ref="L152:L154"/>
    <mergeCell ref="M152:M154"/>
    <mergeCell ref="N152:N154"/>
    <mergeCell ref="E152:E154"/>
    <mergeCell ref="E155:E156"/>
    <mergeCell ref="E157:E159"/>
    <mergeCell ref="P152:P153"/>
    <mergeCell ref="Q152:Q153"/>
    <mergeCell ref="R152:R154"/>
    <mergeCell ref="S152:S154"/>
    <mergeCell ref="T152:T153"/>
    <mergeCell ref="P157:P158"/>
    <mergeCell ref="Q157:Q158"/>
    <mergeCell ref="R157:R159"/>
    <mergeCell ref="T157:T158"/>
    <mergeCell ref="S157:S159"/>
    <mergeCell ref="U152:U154"/>
    <mergeCell ref="G155:G156"/>
    <mergeCell ref="H155:H156"/>
    <mergeCell ref="I155:I156"/>
    <mergeCell ref="J155:J156"/>
    <mergeCell ref="K155:K156"/>
    <mergeCell ref="L155:L156"/>
    <mergeCell ref="M155:M156"/>
    <mergeCell ref="N155:N156"/>
    <mergeCell ref="O155:O156"/>
    <mergeCell ref="P155:P156"/>
    <mergeCell ref="Q155:Q156"/>
    <mergeCell ref="R155:R156"/>
    <mergeCell ref="S155:S156"/>
    <mergeCell ref="T155:T156"/>
    <mergeCell ref="U155:U156"/>
    <mergeCell ref="G152:G154"/>
    <mergeCell ref="H152:H154"/>
    <mergeCell ref="I152:I154"/>
    <mergeCell ref="O152:O154"/>
    <mergeCell ref="U157:U159"/>
    <mergeCell ref="E160:E161"/>
    <mergeCell ref="G160:G162"/>
    <mergeCell ref="L160:L162"/>
    <mergeCell ref="M160:M162"/>
    <mergeCell ref="N160:N162"/>
    <mergeCell ref="G157:G159"/>
    <mergeCell ref="H157:H159"/>
    <mergeCell ref="I157:I159"/>
    <mergeCell ref="J157:J159"/>
    <mergeCell ref="K157:K159"/>
    <mergeCell ref="L157:L159"/>
    <mergeCell ref="M157:M159"/>
    <mergeCell ref="N157:N159"/>
    <mergeCell ref="O157:O159"/>
    <mergeCell ref="E163:E164"/>
    <mergeCell ref="C160:C162"/>
    <mergeCell ref="C163:C164"/>
    <mergeCell ref="A160:A162"/>
    <mergeCell ref="B160:B162"/>
    <mergeCell ref="D160:D162"/>
    <mergeCell ref="A163:A164"/>
    <mergeCell ref="B163:B164"/>
    <mergeCell ref="D163:D164"/>
    <mergeCell ref="G163:G164"/>
    <mergeCell ref="H160:H162"/>
    <mergeCell ref="I160:I162"/>
    <mergeCell ref="J160:J162"/>
    <mergeCell ref="H163:H164"/>
    <mergeCell ref="I163:I164"/>
    <mergeCell ref="J163:J164"/>
    <mergeCell ref="K160:K162"/>
    <mergeCell ref="K163:K164"/>
    <mergeCell ref="L163:L164"/>
    <mergeCell ref="M163:M164"/>
    <mergeCell ref="N163:N164"/>
    <mergeCell ref="O160:O162"/>
    <mergeCell ref="O163:O164"/>
    <mergeCell ref="R160:R162"/>
    <mergeCell ref="S160:S162"/>
    <mergeCell ref="U160:U162"/>
    <mergeCell ref="R163:R164"/>
    <mergeCell ref="S163:S164"/>
    <mergeCell ref="U163:U164"/>
    <mergeCell ref="A172:A174"/>
    <mergeCell ref="B172:B174"/>
    <mergeCell ref="C172:C174"/>
    <mergeCell ref="D172:D174"/>
    <mergeCell ref="E172:E173"/>
    <mergeCell ref="G172:G174"/>
    <mergeCell ref="K165:K167"/>
    <mergeCell ref="L165:L167"/>
    <mergeCell ref="M165:M167"/>
    <mergeCell ref="A168:A169"/>
    <mergeCell ref="B168:B169"/>
    <mergeCell ref="C168:C169"/>
    <mergeCell ref="D168:D169"/>
    <mergeCell ref="G168:G169"/>
    <mergeCell ref="A165:A167"/>
    <mergeCell ref="B165:B167"/>
    <mergeCell ref="C165:C167"/>
    <mergeCell ref="D165:D167"/>
    <mergeCell ref="E165:E167"/>
    <mergeCell ref="G165:G167"/>
    <mergeCell ref="H165:H167"/>
    <mergeCell ref="I165:I167"/>
    <mergeCell ref="J165:J167"/>
    <mergeCell ref="H168:H169"/>
    <mergeCell ref="I168:I169"/>
    <mergeCell ref="J168:J169"/>
    <mergeCell ref="H170:H171"/>
    <mergeCell ref="I170:I171"/>
    <mergeCell ref="J170:J171"/>
    <mergeCell ref="A170:A171"/>
    <mergeCell ref="B170:B171"/>
    <mergeCell ref="C170:C171"/>
    <mergeCell ref="D170:D171"/>
    <mergeCell ref="G170:G171"/>
    <mergeCell ref="U165:U167"/>
    <mergeCell ref="T166:T167"/>
    <mergeCell ref="S165:S167"/>
    <mergeCell ref="R166:R167"/>
    <mergeCell ref="K168:K169"/>
    <mergeCell ref="K170:K171"/>
    <mergeCell ref="O168:O169"/>
    <mergeCell ref="O170:O171"/>
    <mergeCell ref="U168:U169"/>
    <mergeCell ref="U170:U171"/>
    <mergeCell ref="N165:N167"/>
    <mergeCell ref="L168:L169"/>
    <mergeCell ref="M168:M169"/>
    <mergeCell ref="N168:N169"/>
    <mergeCell ref="L170:L171"/>
    <mergeCell ref="M170:M171"/>
    <mergeCell ref="N170:N171"/>
    <mergeCell ref="T168:T169"/>
    <mergeCell ref="Q173:Q174"/>
    <mergeCell ref="T173:T174"/>
    <mergeCell ref="R172:R174"/>
    <mergeCell ref="R170:R171"/>
    <mergeCell ref="S170:S171"/>
    <mergeCell ref="S172:S174"/>
    <mergeCell ref="O165:O167"/>
    <mergeCell ref="P166:P167"/>
    <mergeCell ref="Q166:Q167"/>
    <mergeCell ref="J172:J174"/>
    <mergeCell ref="L172:L174"/>
    <mergeCell ref="M172:M174"/>
    <mergeCell ref="N172:N174"/>
    <mergeCell ref="P168:P169"/>
    <mergeCell ref="P173:P174"/>
    <mergeCell ref="Q168:Q169"/>
    <mergeCell ref="R168:R169"/>
    <mergeCell ref="S168:S169"/>
    <mergeCell ref="P125:P128"/>
    <mergeCell ref="U172:U174"/>
    <mergeCell ref="E176:E179"/>
    <mergeCell ref="D176:D179"/>
    <mergeCell ref="A176:A179"/>
    <mergeCell ref="B176:B179"/>
    <mergeCell ref="C176:C179"/>
    <mergeCell ref="G176:G179"/>
    <mergeCell ref="H176:H179"/>
    <mergeCell ref="I176:I179"/>
    <mergeCell ref="J176:J179"/>
    <mergeCell ref="K176:K179"/>
    <mergeCell ref="L176:L179"/>
    <mergeCell ref="M176:M179"/>
    <mergeCell ref="N176:N179"/>
    <mergeCell ref="O176:O179"/>
    <mergeCell ref="R177:R178"/>
    <mergeCell ref="S176:S179"/>
    <mergeCell ref="T177:T178"/>
    <mergeCell ref="U177:U178"/>
    <mergeCell ref="O172:O174"/>
    <mergeCell ref="K172:K174"/>
    <mergeCell ref="H172:H174"/>
    <mergeCell ref="I172:I174"/>
  </mergeCells>
  <dataValidations count="1">
    <dataValidation type="list" allowBlank="1" showInputMessage="1" showErrorMessage="1" sqref="D9:D13 E9 E13">
      <formula1>#REF!</formula1>
    </dataValidation>
  </dataValidations>
  <pageMargins left="0.7" right="0.7" top="0.75" bottom="0.75" header="0.3" footer="0.3"/>
  <pageSetup scale="1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A51"/>
  <sheetViews>
    <sheetView showGridLines="0" zoomScale="55" zoomScaleNormal="55" zoomScaleSheetLayoutView="70" workbookViewId="0">
      <selection activeCell="K66" sqref="K66"/>
    </sheetView>
  </sheetViews>
  <sheetFormatPr baseColWidth="10" defaultRowHeight="12.75" x14ac:dyDescent="0.2"/>
  <cols>
    <col min="1" max="1" width="4.140625" style="278" customWidth="1"/>
    <col min="2" max="2" width="46.7109375" style="279" customWidth="1"/>
    <col min="3" max="3" width="39.140625" style="279" customWidth="1"/>
    <col min="4" max="4" width="36.42578125" style="279" bestFit="1" customWidth="1"/>
    <col min="5" max="5" width="30.5703125" style="279" customWidth="1"/>
    <col min="6" max="6" width="18.5703125" style="280" customWidth="1"/>
    <col min="7" max="7" width="15" style="279" hidden="1" customWidth="1"/>
    <col min="8" max="8" width="15.85546875" style="279" customWidth="1"/>
    <col min="9" max="9" width="40" style="279" hidden="1" customWidth="1"/>
    <col min="10" max="10" width="32.28515625" style="279" hidden="1" customWidth="1"/>
    <col min="11" max="11" width="11.42578125" style="279"/>
    <col min="12" max="12" width="33.140625" style="279" customWidth="1"/>
    <col min="13" max="13" width="15.140625" style="279" customWidth="1"/>
    <col min="14" max="14" width="15.5703125" style="279" hidden="1" customWidth="1"/>
    <col min="15" max="15" width="11.42578125" style="279"/>
    <col min="16" max="17" width="11.5703125" style="279" hidden="1" customWidth="1"/>
    <col min="18" max="18" width="14.140625" style="279" customWidth="1"/>
    <col min="19" max="19" width="14.28515625" style="279" customWidth="1"/>
    <col min="20" max="20" width="34.5703125" style="279" customWidth="1"/>
    <col min="21" max="21" width="34.85546875" style="279" customWidth="1"/>
    <col min="22" max="22" width="16.42578125" style="279" customWidth="1"/>
    <col min="23" max="23" width="41.5703125" style="279" customWidth="1"/>
    <col min="24" max="24" width="26.5703125" style="279" customWidth="1"/>
    <col min="25" max="25" width="17.28515625" style="280" customWidth="1"/>
    <col min="26" max="26" width="28" style="279" customWidth="1"/>
    <col min="27" max="16384" width="11.42578125" style="279"/>
  </cols>
  <sheetData>
    <row r="1" spans="1:27" s="257" customFormat="1" ht="68.25" customHeight="1" x14ac:dyDescent="0.2">
      <c r="A1" s="255"/>
      <c r="B1" s="382"/>
      <c r="C1" s="256"/>
      <c r="D1" s="385" t="s">
        <v>15</v>
      </c>
      <c r="E1" s="386"/>
      <c r="F1" s="386"/>
      <c r="G1" s="386"/>
      <c r="H1" s="386"/>
      <c r="I1" s="386"/>
      <c r="J1" s="386"/>
      <c r="K1" s="386"/>
      <c r="L1" s="386"/>
      <c r="M1" s="386"/>
      <c r="N1" s="386"/>
      <c r="O1" s="386"/>
      <c r="P1" s="386"/>
      <c r="Q1" s="386"/>
      <c r="R1" s="386"/>
      <c r="S1" s="386"/>
      <c r="T1" s="386"/>
      <c r="U1" s="387"/>
      <c r="V1" s="388" t="s">
        <v>1091</v>
      </c>
      <c r="W1" s="389"/>
      <c r="X1" s="389"/>
      <c r="Y1" s="390"/>
    </row>
    <row r="2" spans="1:27" s="257" customFormat="1" ht="68.25" customHeight="1" x14ac:dyDescent="0.2">
      <c r="A2" s="255"/>
      <c r="B2" s="383"/>
      <c r="C2" s="255"/>
      <c r="D2" s="391" t="s">
        <v>17</v>
      </c>
      <c r="E2" s="391"/>
      <c r="F2" s="391"/>
      <c r="G2" s="391"/>
      <c r="H2" s="391"/>
      <c r="I2" s="391"/>
      <c r="J2" s="391"/>
      <c r="K2" s="391"/>
      <c r="L2" s="391"/>
      <c r="M2" s="391"/>
      <c r="N2" s="391"/>
      <c r="O2" s="391"/>
      <c r="P2" s="391"/>
      <c r="Q2" s="391"/>
      <c r="R2" s="391"/>
      <c r="S2" s="391"/>
      <c r="T2" s="391"/>
      <c r="U2" s="391"/>
      <c r="V2" s="392" t="s">
        <v>1092</v>
      </c>
      <c r="W2" s="393"/>
      <c r="X2" s="393"/>
      <c r="Y2" s="394"/>
    </row>
    <row r="3" spans="1:27" s="257" customFormat="1" ht="68.25" customHeight="1" thickBot="1" x14ac:dyDescent="0.25">
      <c r="A3" s="255"/>
      <c r="B3" s="384"/>
      <c r="C3" s="258"/>
      <c r="D3" s="395" t="s">
        <v>1093</v>
      </c>
      <c r="E3" s="396"/>
      <c r="F3" s="396"/>
      <c r="G3" s="396"/>
      <c r="H3" s="396"/>
      <c r="I3" s="396"/>
      <c r="J3" s="396"/>
      <c r="K3" s="396"/>
      <c r="L3" s="396"/>
      <c r="M3" s="396"/>
      <c r="N3" s="396"/>
      <c r="O3" s="396"/>
      <c r="P3" s="396"/>
      <c r="Q3" s="396"/>
      <c r="R3" s="396"/>
      <c r="S3" s="396"/>
      <c r="T3" s="396"/>
      <c r="U3" s="397"/>
      <c r="V3" s="398" t="s">
        <v>1094</v>
      </c>
      <c r="W3" s="399"/>
      <c r="X3" s="399"/>
      <c r="Y3" s="400"/>
    </row>
    <row r="4" spans="1:27" s="260" customFormat="1" ht="13.5" thickBot="1" x14ac:dyDescent="0.25">
      <c r="A4" s="259"/>
      <c r="F4" s="261"/>
      <c r="Y4" s="261"/>
    </row>
    <row r="5" spans="1:27" s="260" customFormat="1" ht="27.75" customHeight="1" thickBot="1" x14ac:dyDescent="0.3">
      <c r="A5" s="259"/>
      <c r="B5" s="401" t="s">
        <v>1095</v>
      </c>
      <c r="C5" s="402"/>
      <c r="D5" s="262">
        <v>43340</v>
      </c>
      <c r="E5" s="263"/>
      <c r="F5" s="263"/>
      <c r="G5" s="263"/>
      <c r="H5" s="263"/>
      <c r="I5" s="255"/>
      <c r="J5" s="264"/>
      <c r="K5" s="255"/>
      <c r="L5" s="255"/>
      <c r="M5" s="255"/>
      <c r="N5" s="255"/>
      <c r="O5" s="255"/>
      <c r="P5" s="255"/>
      <c r="Q5" s="255"/>
      <c r="R5" s="255"/>
      <c r="S5" s="255"/>
      <c r="Y5" s="261"/>
    </row>
    <row r="6" spans="1:27" s="260" customFormat="1" ht="20.25" thickBot="1" x14ac:dyDescent="0.25">
      <c r="A6" s="259"/>
      <c r="B6" s="265"/>
      <c r="C6" s="265"/>
      <c r="D6" s="265"/>
      <c r="F6" s="261"/>
      <c r="Y6" s="261"/>
    </row>
    <row r="7" spans="1:27" s="260" customFormat="1" ht="32.25" customHeight="1" thickBot="1" x14ac:dyDescent="0.3">
      <c r="A7" s="259"/>
      <c r="B7" s="401" t="s">
        <v>1096</v>
      </c>
      <c r="C7" s="402"/>
      <c r="D7" s="266">
        <v>2</v>
      </c>
      <c r="E7" s="263"/>
      <c r="F7" s="263"/>
      <c r="G7" s="263"/>
      <c r="H7" s="263"/>
      <c r="I7" s="255"/>
      <c r="J7" s="264"/>
      <c r="K7" s="255"/>
      <c r="L7" s="255"/>
      <c r="M7" s="255"/>
      <c r="N7" s="255"/>
      <c r="O7" s="255"/>
      <c r="P7" s="255"/>
      <c r="Q7" s="255"/>
      <c r="R7" s="255"/>
      <c r="S7" s="255"/>
      <c r="Y7" s="261"/>
    </row>
    <row r="8" spans="1:27" s="260" customFormat="1" ht="13.5" thickBot="1" x14ac:dyDescent="0.25">
      <c r="A8" s="259"/>
      <c r="F8" s="261"/>
    </row>
    <row r="9" spans="1:27" s="260" customFormat="1" ht="28.5" customHeight="1" thickBot="1" x14ac:dyDescent="0.25">
      <c r="A9" s="259"/>
      <c r="B9" s="403" t="s">
        <v>1097</v>
      </c>
      <c r="C9" s="404"/>
      <c r="D9" s="404"/>
      <c r="E9" s="404"/>
      <c r="F9" s="404"/>
      <c r="G9" s="404"/>
      <c r="H9" s="404"/>
      <c r="I9" s="404"/>
      <c r="J9" s="404"/>
      <c r="K9" s="404"/>
      <c r="L9" s="404"/>
      <c r="M9" s="404"/>
      <c r="N9" s="404"/>
      <c r="O9" s="404"/>
      <c r="P9" s="404"/>
      <c r="Q9" s="404"/>
      <c r="R9" s="404"/>
      <c r="S9" s="404"/>
      <c r="T9" s="404"/>
      <c r="U9" s="404"/>
      <c r="V9" s="404"/>
      <c r="W9" s="404"/>
      <c r="X9" s="404"/>
      <c r="Y9" s="404"/>
      <c r="Z9" s="404"/>
      <c r="AA9" s="405"/>
    </row>
    <row r="10" spans="1:27" s="260" customFormat="1" ht="15" customHeight="1" thickBot="1" x14ac:dyDescent="0.25">
      <c r="A10" s="259"/>
      <c r="B10" s="406" t="s">
        <v>1098</v>
      </c>
      <c r="C10" s="408" t="s">
        <v>1099</v>
      </c>
      <c r="D10" s="408" t="s">
        <v>1100</v>
      </c>
      <c r="E10" s="408" t="s">
        <v>1101</v>
      </c>
      <c r="F10" s="410" t="s">
        <v>1102</v>
      </c>
      <c r="G10" s="410"/>
      <c r="H10" s="410"/>
      <c r="I10" s="410"/>
      <c r="J10" s="410"/>
      <c r="K10" s="410"/>
      <c r="L10" s="410" t="s">
        <v>1103</v>
      </c>
      <c r="M10" s="410"/>
      <c r="N10" s="410"/>
      <c r="O10" s="410"/>
      <c r="P10" s="410"/>
      <c r="Q10" s="410"/>
      <c r="R10" s="410"/>
      <c r="S10" s="410"/>
      <c r="T10" s="410"/>
      <c r="U10" s="410"/>
      <c r="V10" s="411" t="s">
        <v>1104</v>
      </c>
      <c r="W10" s="412"/>
      <c r="X10" s="412"/>
      <c r="Y10" s="412"/>
      <c r="Z10" s="413"/>
      <c r="AA10" s="414"/>
    </row>
    <row r="11" spans="1:27" s="260" customFormat="1" ht="15.75" customHeight="1" x14ac:dyDescent="0.2">
      <c r="A11" s="259"/>
      <c r="B11" s="407"/>
      <c r="C11" s="409"/>
      <c r="D11" s="409"/>
      <c r="E11" s="409"/>
      <c r="F11" s="427" t="s">
        <v>1105</v>
      </c>
      <c r="G11" s="427"/>
      <c r="H11" s="427"/>
      <c r="I11" s="427"/>
      <c r="J11" s="427"/>
      <c r="K11" s="427"/>
      <c r="L11" s="409" t="s">
        <v>1106</v>
      </c>
      <c r="M11" s="427" t="s">
        <v>1107</v>
      </c>
      <c r="N11" s="427"/>
      <c r="O11" s="427"/>
      <c r="P11" s="427"/>
      <c r="Q11" s="427"/>
      <c r="R11" s="427"/>
      <c r="S11" s="427" t="s">
        <v>1108</v>
      </c>
      <c r="T11" s="427"/>
      <c r="U11" s="427"/>
      <c r="V11" s="415" t="s">
        <v>1109</v>
      </c>
      <c r="W11" s="415" t="s">
        <v>1110</v>
      </c>
      <c r="X11" s="415" t="s">
        <v>1111</v>
      </c>
      <c r="Y11" s="417" t="s">
        <v>1112</v>
      </c>
      <c r="Z11" s="419" t="s">
        <v>14</v>
      </c>
      <c r="AA11" s="420"/>
    </row>
    <row r="12" spans="1:27" s="260" customFormat="1" ht="25.5" x14ac:dyDescent="0.2">
      <c r="A12" s="259"/>
      <c r="B12" s="407"/>
      <c r="C12" s="409"/>
      <c r="D12" s="409"/>
      <c r="E12" s="409"/>
      <c r="F12" s="267" t="s">
        <v>9</v>
      </c>
      <c r="G12" s="267" t="s">
        <v>1113</v>
      </c>
      <c r="H12" s="267" t="s">
        <v>10</v>
      </c>
      <c r="I12" s="267" t="s">
        <v>1114</v>
      </c>
      <c r="J12" s="267" t="s">
        <v>1115</v>
      </c>
      <c r="K12" s="267" t="s">
        <v>1116</v>
      </c>
      <c r="L12" s="409"/>
      <c r="M12" s="267" t="s">
        <v>9</v>
      </c>
      <c r="N12" s="267" t="s">
        <v>1113</v>
      </c>
      <c r="O12" s="267" t="s">
        <v>10</v>
      </c>
      <c r="P12" s="267" t="s">
        <v>1114</v>
      </c>
      <c r="Q12" s="267" t="s">
        <v>1115</v>
      </c>
      <c r="R12" s="267" t="s">
        <v>1116</v>
      </c>
      <c r="S12" s="267" t="s">
        <v>1117</v>
      </c>
      <c r="T12" s="267" t="s">
        <v>1110</v>
      </c>
      <c r="U12" s="267" t="s">
        <v>1118</v>
      </c>
      <c r="V12" s="416"/>
      <c r="W12" s="416"/>
      <c r="X12" s="416"/>
      <c r="Y12" s="418"/>
      <c r="Z12" s="419"/>
      <c r="AA12" s="420"/>
    </row>
    <row r="13" spans="1:27" s="260" customFormat="1" ht="127.5" customHeight="1" x14ac:dyDescent="0.2">
      <c r="A13" s="259"/>
      <c r="B13" s="421" t="s">
        <v>1119</v>
      </c>
      <c r="C13" s="268" t="s">
        <v>50</v>
      </c>
      <c r="D13" s="424" t="s">
        <v>51</v>
      </c>
      <c r="E13" s="424" t="s">
        <v>53</v>
      </c>
      <c r="F13" s="424" t="s">
        <v>69</v>
      </c>
      <c r="G13" s="424"/>
      <c r="H13" s="424" t="s">
        <v>219</v>
      </c>
      <c r="I13" s="424">
        <f t="shared" ref="I13:I22" si="0">IF(H13=0,"",IF(H13="Moderado",5,IF(H13="Mayor",10,IF(H13="Catastrófico",20,""))))</f>
        <v>20</v>
      </c>
      <c r="J13" s="424">
        <f t="shared" ref="J13:J22" si="1">IF(H13="",0,(G13*I13))</f>
        <v>0</v>
      </c>
      <c r="K13" s="318" t="s">
        <v>415</v>
      </c>
      <c r="L13" s="424" t="s">
        <v>56</v>
      </c>
      <c r="M13" s="424" t="s">
        <v>1120</v>
      </c>
      <c r="N13" s="424"/>
      <c r="O13" s="424" t="s">
        <v>54</v>
      </c>
      <c r="P13" s="269">
        <f t="shared" ref="P13:P22" si="2">IF(O13=0,"",IF(O13="Moderado",5,IF(O13="Mayor",10,IF(O13="Catastrófico",20,""))))</f>
        <v>10</v>
      </c>
      <c r="Q13" s="269">
        <f t="shared" ref="Q13:Q22" si="3">IF(O13="",0,(N13*P13))</f>
        <v>0</v>
      </c>
      <c r="R13" s="441" t="s">
        <v>1121</v>
      </c>
      <c r="S13" s="429" t="s">
        <v>1122</v>
      </c>
      <c r="T13" s="429" t="s">
        <v>1123</v>
      </c>
      <c r="U13" s="429" t="s">
        <v>1124</v>
      </c>
      <c r="V13" s="268" t="s">
        <v>60</v>
      </c>
      <c r="W13" s="268" t="s">
        <v>58</v>
      </c>
      <c r="X13" s="268" t="s">
        <v>59</v>
      </c>
      <c r="Y13" s="424" t="s">
        <v>1125</v>
      </c>
      <c r="Z13" s="432" t="s">
        <v>39</v>
      </c>
      <c r="AA13" s="433"/>
    </row>
    <row r="14" spans="1:27" s="260" customFormat="1" ht="84" customHeight="1" x14ac:dyDescent="0.2">
      <c r="A14" s="259"/>
      <c r="B14" s="422"/>
      <c r="C14" s="268" t="s">
        <v>62</v>
      </c>
      <c r="D14" s="425"/>
      <c r="E14" s="425"/>
      <c r="F14" s="425"/>
      <c r="G14" s="425"/>
      <c r="H14" s="425"/>
      <c r="I14" s="425" t="str">
        <f t="shared" si="0"/>
        <v/>
      </c>
      <c r="J14" s="425">
        <f t="shared" si="1"/>
        <v>0</v>
      </c>
      <c r="K14" s="319" t="str">
        <f t="shared" ref="K14:K17" si="4">IF(J14=0,"",IF(J14&lt;15,"Bajo",IF(AND(J14&gt;=15,J14&lt;30),"Moderado",IF(AND(J14&gt;=30,J14&lt;60),"Alto",IF(J14&gt;=60,"Extremo","")))))</f>
        <v/>
      </c>
      <c r="L14" s="425"/>
      <c r="M14" s="425"/>
      <c r="N14" s="425"/>
      <c r="O14" s="425"/>
      <c r="P14" s="269" t="str">
        <f t="shared" si="2"/>
        <v/>
      </c>
      <c r="Q14" s="269">
        <f t="shared" si="3"/>
        <v>0</v>
      </c>
      <c r="R14" s="442"/>
      <c r="S14" s="430"/>
      <c r="T14" s="430"/>
      <c r="U14" s="430"/>
      <c r="V14" s="270">
        <v>43221</v>
      </c>
      <c r="W14" s="268" t="s">
        <v>63</v>
      </c>
      <c r="X14" s="268" t="s">
        <v>37</v>
      </c>
      <c r="Y14" s="425"/>
      <c r="Z14" s="434"/>
      <c r="AA14" s="435"/>
    </row>
    <row r="15" spans="1:27" s="260" customFormat="1" ht="28.5" customHeight="1" x14ac:dyDescent="0.2">
      <c r="A15" s="259"/>
      <c r="B15" s="422"/>
      <c r="C15" s="268" t="s">
        <v>64</v>
      </c>
      <c r="D15" s="425"/>
      <c r="E15" s="425"/>
      <c r="F15" s="425"/>
      <c r="G15" s="425"/>
      <c r="H15" s="425"/>
      <c r="I15" s="425" t="str">
        <f t="shared" si="0"/>
        <v/>
      </c>
      <c r="J15" s="425">
        <f t="shared" si="1"/>
        <v>0</v>
      </c>
      <c r="K15" s="319" t="str">
        <f t="shared" si="4"/>
        <v/>
      </c>
      <c r="L15" s="425"/>
      <c r="M15" s="425"/>
      <c r="N15" s="425"/>
      <c r="O15" s="425"/>
      <c r="P15" s="269" t="str">
        <f t="shared" si="2"/>
        <v/>
      </c>
      <c r="Q15" s="269">
        <f t="shared" si="3"/>
        <v>0</v>
      </c>
      <c r="R15" s="442"/>
      <c r="S15" s="430"/>
      <c r="T15" s="430"/>
      <c r="U15" s="430"/>
      <c r="V15" s="438">
        <v>43405</v>
      </c>
      <c r="W15" s="428" t="s">
        <v>70</v>
      </c>
      <c r="X15" s="428" t="s">
        <v>65</v>
      </c>
      <c r="Y15" s="425"/>
      <c r="Z15" s="434"/>
      <c r="AA15" s="435"/>
    </row>
    <row r="16" spans="1:27" s="260" customFormat="1" ht="28.5" x14ac:dyDescent="0.2">
      <c r="A16" s="259"/>
      <c r="B16" s="422"/>
      <c r="C16" s="268" t="s">
        <v>66</v>
      </c>
      <c r="D16" s="425"/>
      <c r="E16" s="425"/>
      <c r="F16" s="425"/>
      <c r="G16" s="425"/>
      <c r="H16" s="425"/>
      <c r="I16" s="425" t="str">
        <f t="shared" si="0"/>
        <v/>
      </c>
      <c r="J16" s="425">
        <f t="shared" si="1"/>
        <v>0</v>
      </c>
      <c r="K16" s="319" t="str">
        <f t="shared" si="4"/>
        <v/>
      </c>
      <c r="L16" s="425"/>
      <c r="M16" s="425"/>
      <c r="N16" s="425"/>
      <c r="O16" s="425"/>
      <c r="P16" s="269" t="str">
        <f t="shared" si="2"/>
        <v/>
      </c>
      <c r="Q16" s="269">
        <f t="shared" si="3"/>
        <v>0</v>
      </c>
      <c r="R16" s="442"/>
      <c r="S16" s="430"/>
      <c r="T16" s="430"/>
      <c r="U16" s="430"/>
      <c r="V16" s="439"/>
      <c r="W16" s="425"/>
      <c r="X16" s="425"/>
      <c r="Y16" s="425"/>
      <c r="Z16" s="434"/>
      <c r="AA16" s="435"/>
    </row>
    <row r="17" spans="1:27" s="260" customFormat="1" ht="42.75" x14ac:dyDescent="0.2">
      <c r="A17" s="259"/>
      <c r="B17" s="423"/>
      <c r="C17" s="268" t="s">
        <v>67</v>
      </c>
      <c r="D17" s="426"/>
      <c r="E17" s="426"/>
      <c r="F17" s="426"/>
      <c r="G17" s="426"/>
      <c r="H17" s="426"/>
      <c r="I17" s="426" t="str">
        <f t="shared" si="0"/>
        <v/>
      </c>
      <c r="J17" s="426">
        <f t="shared" si="1"/>
        <v>0</v>
      </c>
      <c r="K17" s="320" t="str">
        <f t="shared" si="4"/>
        <v/>
      </c>
      <c r="L17" s="426"/>
      <c r="M17" s="426"/>
      <c r="N17" s="426"/>
      <c r="O17" s="426"/>
      <c r="P17" s="269" t="str">
        <f t="shared" si="2"/>
        <v/>
      </c>
      <c r="Q17" s="269">
        <f t="shared" si="3"/>
        <v>0</v>
      </c>
      <c r="R17" s="443"/>
      <c r="S17" s="431"/>
      <c r="T17" s="431"/>
      <c r="U17" s="431"/>
      <c r="V17" s="440"/>
      <c r="W17" s="426"/>
      <c r="X17" s="426"/>
      <c r="Y17" s="426"/>
      <c r="Z17" s="436"/>
      <c r="AA17" s="437"/>
    </row>
    <row r="18" spans="1:27" s="260" customFormat="1" ht="141" customHeight="1" x14ac:dyDescent="0.2">
      <c r="A18" s="259"/>
      <c r="B18" s="455" t="s">
        <v>1126</v>
      </c>
      <c r="C18" s="268" t="s">
        <v>208</v>
      </c>
      <c r="D18" s="428" t="s">
        <v>212</v>
      </c>
      <c r="E18" s="428" t="s">
        <v>218</v>
      </c>
      <c r="F18" s="428" t="s">
        <v>1120</v>
      </c>
      <c r="G18" s="428"/>
      <c r="H18" s="428" t="s">
        <v>219</v>
      </c>
      <c r="I18" s="269">
        <f t="shared" si="0"/>
        <v>20</v>
      </c>
      <c r="J18" s="269">
        <f t="shared" si="1"/>
        <v>0</v>
      </c>
      <c r="K18" s="451" t="s">
        <v>415</v>
      </c>
      <c r="L18" s="428" t="s">
        <v>1127</v>
      </c>
      <c r="M18" s="428" t="s">
        <v>57</v>
      </c>
      <c r="N18" s="428"/>
      <c r="O18" s="428" t="s">
        <v>32</v>
      </c>
      <c r="P18" s="269">
        <f t="shared" si="2"/>
        <v>5</v>
      </c>
      <c r="Q18" s="269">
        <f t="shared" si="3"/>
        <v>0</v>
      </c>
      <c r="R18" s="453" t="s">
        <v>1128</v>
      </c>
      <c r="S18" s="428" t="s">
        <v>1122</v>
      </c>
      <c r="T18" s="428" t="s">
        <v>240</v>
      </c>
      <c r="U18" s="428" t="s">
        <v>240</v>
      </c>
      <c r="V18" s="428">
        <v>43252</v>
      </c>
      <c r="W18" s="428" t="s">
        <v>241</v>
      </c>
      <c r="X18" s="428" t="s">
        <v>247</v>
      </c>
      <c r="Y18" s="428" t="s">
        <v>61</v>
      </c>
      <c r="Z18" s="444" t="s">
        <v>248</v>
      </c>
      <c r="AA18" s="445"/>
    </row>
    <row r="19" spans="1:27" s="260" customFormat="1" ht="101.25" customHeight="1" x14ac:dyDescent="0.2">
      <c r="A19" s="259"/>
      <c r="B19" s="456"/>
      <c r="C19" s="428" t="s">
        <v>209</v>
      </c>
      <c r="D19" s="425"/>
      <c r="E19" s="425"/>
      <c r="F19" s="425"/>
      <c r="G19" s="425"/>
      <c r="H19" s="425"/>
      <c r="I19" s="269" t="str">
        <f t="shared" si="0"/>
        <v/>
      </c>
      <c r="J19" s="269">
        <f t="shared" si="1"/>
        <v>0</v>
      </c>
      <c r="K19" s="452"/>
      <c r="L19" s="425"/>
      <c r="M19" s="425"/>
      <c r="N19" s="425"/>
      <c r="O19" s="425"/>
      <c r="P19" s="269" t="str">
        <f t="shared" si="2"/>
        <v/>
      </c>
      <c r="Q19" s="269">
        <f t="shared" si="3"/>
        <v>0</v>
      </c>
      <c r="R19" s="454"/>
      <c r="S19" s="425"/>
      <c r="T19" s="425"/>
      <c r="U19" s="425"/>
      <c r="V19" s="425"/>
      <c r="W19" s="425" t="s">
        <v>242</v>
      </c>
      <c r="X19" s="425"/>
      <c r="Y19" s="425"/>
      <c r="Z19" s="434"/>
      <c r="AA19" s="435"/>
    </row>
    <row r="20" spans="1:27" s="260" customFormat="1" ht="108.75" customHeight="1" x14ac:dyDescent="0.2">
      <c r="A20" s="259"/>
      <c r="B20" s="457"/>
      <c r="C20" s="426"/>
      <c r="D20" s="426"/>
      <c r="E20" s="426"/>
      <c r="F20" s="426"/>
      <c r="G20" s="426"/>
      <c r="H20" s="426"/>
      <c r="I20" s="269" t="str">
        <f t="shared" si="0"/>
        <v/>
      </c>
      <c r="J20" s="269">
        <f t="shared" si="1"/>
        <v>0</v>
      </c>
      <c r="K20" s="452"/>
      <c r="L20" s="426"/>
      <c r="M20" s="426"/>
      <c r="N20" s="426"/>
      <c r="O20" s="426"/>
      <c r="P20" s="269" t="str">
        <f t="shared" si="2"/>
        <v/>
      </c>
      <c r="Q20" s="269">
        <f t="shared" si="3"/>
        <v>0</v>
      </c>
      <c r="R20" s="454"/>
      <c r="S20" s="426"/>
      <c r="T20" s="425"/>
      <c r="U20" s="425"/>
      <c r="V20" s="425"/>
      <c r="W20" s="425" t="s">
        <v>243</v>
      </c>
      <c r="X20" s="425"/>
      <c r="Y20" s="425"/>
      <c r="Z20" s="436"/>
      <c r="AA20" s="437"/>
    </row>
    <row r="21" spans="1:27" s="260" customFormat="1" ht="138.75" customHeight="1" x14ac:dyDescent="0.2">
      <c r="A21" s="259"/>
      <c r="B21" s="446" t="s">
        <v>1129</v>
      </c>
      <c r="C21" s="268" t="s">
        <v>487</v>
      </c>
      <c r="D21" s="428" t="s">
        <v>486</v>
      </c>
      <c r="E21" s="428" t="s">
        <v>491</v>
      </c>
      <c r="F21" s="428" t="s">
        <v>1130</v>
      </c>
      <c r="G21" s="428"/>
      <c r="H21" s="428" t="s">
        <v>54</v>
      </c>
      <c r="I21" s="269">
        <f t="shared" si="0"/>
        <v>10</v>
      </c>
      <c r="J21" s="269">
        <f t="shared" si="1"/>
        <v>0</v>
      </c>
      <c r="K21" s="449" t="s">
        <v>1121</v>
      </c>
      <c r="L21" s="428" t="s">
        <v>493</v>
      </c>
      <c r="M21" s="428" t="s">
        <v>1131</v>
      </c>
      <c r="N21" s="428"/>
      <c r="O21" s="428" t="s">
        <v>32</v>
      </c>
      <c r="P21" s="428">
        <f t="shared" si="2"/>
        <v>5</v>
      </c>
      <c r="Q21" s="428">
        <f t="shared" si="3"/>
        <v>0</v>
      </c>
      <c r="R21" s="465" t="s">
        <v>1132</v>
      </c>
      <c r="S21" s="428" t="s">
        <v>1133</v>
      </c>
      <c r="T21" s="428" t="s">
        <v>1134</v>
      </c>
      <c r="U21" s="428" t="s">
        <v>1135</v>
      </c>
      <c r="V21" s="438">
        <v>43282</v>
      </c>
      <c r="W21" s="428" t="s">
        <v>481</v>
      </c>
      <c r="X21" s="428" t="s">
        <v>484</v>
      </c>
      <c r="Y21" s="428" t="s">
        <v>61</v>
      </c>
      <c r="Z21" s="458" t="s">
        <v>494</v>
      </c>
      <c r="AA21" s="459"/>
    </row>
    <row r="22" spans="1:27" s="260" customFormat="1" ht="123" customHeight="1" thickBot="1" x14ac:dyDescent="0.25">
      <c r="A22" s="259"/>
      <c r="B22" s="447"/>
      <c r="C22" s="268" t="s">
        <v>488</v>
      </c>
      <c r="D22" s="425"/>
      <c r="E22" s="425"/>
      <c r="F22" s="425"/>
      <c r="G22" s="425"/>
      <c r="H22" s="425"/>
      <c r="I22" s="271" t="str">
        <f t="shared" si="0"/>
        <v/>
      </c>
      <c r="J22" s="271">
        <f t="shared" si="1"/>
        <v>0</v>
      </c>
      <c r="K22" s="450"/>
      <c r="L22" s="425"/>
      <c r="M22" s="425"/>
      <c r="N22" s="425"/>
      <c r="O22" s="425"/>
      <c r="P22" s="425" t="str">
        <f t="shared" si="2"/>
        <v/>
      </c>
      <c r="Q22" s="425">
        <f t="shared" si="3"/>
        <v>0</v>
      </c>
      <c r="R22" s="466" t="str">
        <f t="shared" ref="R22" si="5">IF(Q22=0,"",IF(Q22&lt;15,"Bajo",IF(AND(Q22&gt;=15,Q22&lt;30),"Moderado",IF(AND(Q22&gt;=30,Q22&lt;60),"Alto",IF(Q22&gt;=60,"Extremo","")))))</f>
        <v/>
      </c>
      <c r="S22" s="425"/>
      <c r="T22" s="425"/>
      <c r="U22" s="425"/>
      <c r="V22" s="425"/>
      <c r="W22" s="426"/>
      <c r="X22" s="425"/>
      <c r="Y22" s="425"/>
      <c r="Z22" s="460"/>
      <c r="AA22" s="461"/>
    </row>
    <row r="23" spans="1:27" s="260" customFormat="1" ht="28.5" x14ac:dyDescent="0.2">
      <c r="A23" s="259"/>
      <c r="B23" s="447"/>
      <c r="C23" s="268" t="s">
        <v>489</v>
      </c>
      <c r="D23" s="425"/>
      <c r="E23" s="425"/>
      <c r="F23" s="425"/>
      <c r="G23" s="425"/>
      <c r="H23" s="425"/>
      <c r="I23" s="259"/>
      <c r="J23" s="259"/>
      <c r="K23" s="450"/>
      <c r="L23" s="425"/>
      <c r="M23" s="425"/>
      <c r="N23" s="425"/>
      <c r="O23" s="425"/>
      <c r="P23" s="425"/>
      <c r="Q23" s="425"/>
      <c r="R23" s="466"/>
      <c r="S23" s="425"/>
      <c r="T23" s="425"/>
      <c r="U23" s="425"/>
      <c r="V23" s="425"/>
      <c r="W23" s="428" t="s">
        <v>482</v>
      </c>
      <c r="X23" s="425"/>
      <c r="Y23" s="425"/>
      <c r="Z23" s="460"/>
      <c r="AA23" s="461"/>
    </row>
    <row r="24" spans="1:27" s="260" customFormat="1" ht="28.5" x14ac:dyDescent="0.2">
      <c r="A24" s="259"/>
      <c r="B24" s="447"/>
      <c r="C24" s="268" t="s">
        <v>490</v>
      </c>
      <c r="D24" s="426"/>
      <c r="E24" s="426"/>
      <c r="F24" s="426"/>
      <c r="G24" s="426"/>
      <c r="H24" s="426"/>
      <c r="I24" s="259"/>
      <c r="J24" s="259"/>
      <c r="K24" s="450"/>
      <c r="L24" s="426"/>
      <c r="M24" s="426"/>
      <c r="N24" s="426"/>
      <c r="O24" s="426"/>
      <c r="P24" s="426"/>
      <c r="Q24" s="426"/>
      <c r="R24" s="467"/>
      <c r="S24" s="426"/>
      <c r="T24" s="426"/>
      <c r="U24" s="426"/>
      <c r="V24" s="426"/>
      <c r="W24" s="426"/>
      <c r="X24" s="426"/>
      <c r="Y24" s="426"/>
      <c r="Z24" s="462"/>
      <c r="AA24" s="463"/>
    </row>
    <row r="25" spans="1:27" s="260" customFormat="1" ht="26.25" customHeight="1" x14ac:dyDescent="0.2">
      <c r="A25" s="259"/>
      <c r="B25" s="447"/>
      <c r="C25" s="268" t="s">
        <v>488</v>
      </c>
      <c r="D25" s="428" t="s">
        <v>496</v>
      </c>
      <c r="E25" s="428" t="s">
        <v>498</v>
      </c>
      <c r="F25" s="308" t="s">
        <v>69</v>
      </c>
      <c r="G25" s="308"/>
      <c r="H25" s="308" t="s">
        <v>54</v>
      </c>
      <c r="I25" s="303"/>
      <c r="J25" s="303"/>
      <c r="K25" s="464" t="s">
        <v>33</v>
      </c>
      <c r="L25" s="308" t="s">
        <v>499</v>
      </c>
      <c r="M25" s="308" t="s">
        <v>69</v>
      </c>
      <c r="N25" s="308"/>
      <c r="O25" s="308" t="s">
        <v>1132</v>
      </c>
      <c r="P25" s="303"/>
      <c r="Q25" s="303"/>
      <c r="R25" s="468" t="s">
        <v>1132</v>
      </c>
      <c r="S25" s="308" t="s">
        <v>1122</v>
      </c>
      <c r="T25" s="308" t="s">
        <v>499</v>
      </c>
      <c r="U25" s="308" t="s">
        <v>1135</v>
      </c>
      <c r="V25" s="438">
        <v>43252</v>
      </c>
      <c r="W25" s="428" t="s">
        <v>500</v>
      </c>
      <c r="X25" s="428" t="s">
        <v>484</v>
      </c>
      <c r="Y25" s="428" t="s">
        <v>61</v>
      </c>
      <c r="Z25" s="458" t="s">
        <v>502</v>
      </c>
      <c r="AA25" s="459"/>
    </row>
    <row r="26" spans="1:27" s="260" customFormat="1" ht="31.5" customHeight="1" x14ac:dyDescent="0.2">
      <c r="A26" s="259"/>
      <c r="B26" s="447"/>
      <c r="C26" s="268" t="s">
        <v>495</v>
      </c>
      <c r="D26" s="425"/>
      <c r="E26" s="425"/>
      <c r="F26" s="309"/>
      <c r="G26" s="309"/>
      <c r="H26" s="309"/>
      <c r="I26" s="303"/>
      <c r="J26" s="303"/>
      <c r="K26" s="464"/>
      <c r="L26" s="309"/>
      <c r="M26" s="309"/>
      <c r="N26" s="309"/>
      <c r="O26" s="309"/>
      <c r="P26" s="303"/>
      <c r="Q26" s="303"/>
      <c r="R26" s="468"/>
      <c r="S26" s="309"/>
      <c r="T26" s="309"/>
      <c r="U26" s="309"/>
      <c r="V26" s="425"/>
      <c r="W26" s="426"/>
      <c r="X26" s="425"/>
      <c r="Y26" s="425"/>
      <c r="Z26" s="460"/>
      <c r="AA26" s="461"/>
    </row>
    <row r="27" spans="1:27" s="260" customFormat="1" ht="28.5" x14ac:dyDescent="0.2">
      <c r="A27" s="259"/>
      <c r="B27" s="447"/>
      <c r="C27" s="268" t="s">
        <v>489</v>
      </c>
      <c r="D27" s="425"/>
      <c r="E27" s="425"/>
      <c r="F27" s="309"/>
      <c r="G27" s="309"/>
      <c r="H27" s="309"/>
      <c r="I27" s="303"/>
      <c r="J27" s="303"/>
      <c r="K27" s="464"/>
      <c r="L27" s="309"/>
      <c r="M27" s="309"/>
      <c r="N27" s="309"/>
      <c r="O27" s="309"/>
      <c r="P27" s="303"/>
      <c r="Q27" s="303"/>
      <c r="R27" s="468"/>
      <c r="S27" s="309"/>
      <c r="T27" s="309"/>
      <c r="U27" s="309"/>
      <c r="V27" s="425"/>
      <c r="W27" s="428" t="s">
        <v>501</v>
      </c>
      <c r="X27" s="425"/>
      <c r="Y27" s="425"/>
      <c r="Z27" s="460"/>
      <c r="AA27" s="461"/>
    </row>
    <row r="28" spans="1:27" s="260" customFormat="1" ht="28.5" x14ac:dyDescent="0.2">
      <c r="A28" s="259"/>
      <c r="B28" s="448"/>
      <c r="C28" s="268" t="s">
        <v>490</v>
      </c>
      <c r="D28" s="426"/>
      <c r="E28" s="426"/>
      <c r="F28" s="310"/>
      <c r="G28" s="310"/>
      <c r="H28" s="310"/>
      <c r="I28" s="303"/>
      <c r="J28" s="303"/>
      <c r="K28" s="464"/>
      <c r="L28" s="310"/>
      <c r="M28" s="310"/>
      <c r="N28" s="310"/>
      <c r="O28" s="310"/>
      <c r="P28" s="303"/>
      <c r="Q28" s="303"/>
      <c r="R28" s="468"/>
      <c r="S28" s="310"/>
      <c r="T28" s="310"/>
      <c r="U28" s="310"/>
      <c r="V28" s="426"/>
      <c r="W28" s="426"/>
      <c r="X28" s="426"/>
      <c r="Y28" s="426"/>
      <c r="Z28" s="462"/>
      <c r="AA28" s="463"/>
    </row>
    <row r="29" spans="1:27" s="260" customFormat="1" ht="28.5" customHeight="1" x14ac:dyDescent="0.2">
      <c r="A29" s="259"/>
      <c r="B29" s="455" t="s">
        <v>1136</v>
      </c>
      <c r="C29" s="268" t="s">
        <v>503</v>
      </c>
      <c r="D29" s="428" t="s">
        <v>509</v>
      </c>
      <c r="E29" s="428" t="s">
        <v>511</v>
      </c>
      <c r="F29" s="308" t="s">
        <v>1177</v>
      </c>
      <c r="G29" s="13"/>
      <c r="H29" s="308" t="s">
        <v>54</v>
      </c>
      <c r="I29" s="303"/>
      <c r="J29" s="303"/>
      <c r="K29" s="332" t="s">
        <v>1128</v>
      </c>
      <c r="L29" s="308" t="s">
        <v>1178</v>
      </c>
      <c r="M29" s="308" t="s">
        <v>1177</v>
      </c>
      <c r="N29" s="13"/>
      <c r="O29" s="308" t="s">
        <v>54</v>
      </c>
      <c r="P29" s="303"/>
      <c r="Q29" s="303"/>
      <c r="R29" s="332" t="s">
        <v>1128</v>
      </c>
      <c r="S29" s="308" t="s">
        <v>1122</v>
      </c>
      <c r="T29" s="308" t="s">
        <v>512</v>
      </c>
      <c r="U29" s="308" t="s">
        <v>1179</v>
      </c>
      <c r="V29" s="308" t="s">
        <v>108</v>
      </c>
      <c r="W29" s="13" t="s">
        <v>513</v>
      </c>
      <c r="X29" s="308" t="s">
        <v>518</v>
      </c>
      <c r="Y29" s="308" t="s">
        <v>61</v>
      </c>
      <c r="Z29" s="458" t="s">
        <v>519</v>
      </c>
      <c r="AA29" s="459"/>
    </row>
    <row r="30" spans="1:27" s="260" customFormat="1" ht="28.5" x14ac:dyDescent="0.2">
      <c r="A30" s="259"/>
      <c r="B30" s="456"/>
      <c r="C30" s="268" t="s">
        <v>504</v>
      </c>
      <c r="D30" s="425"/>
      <c r="E30" s="425"/>
      <c r="F30" s="309"/>
      <c r="G30" s="13"/>
      <c r="H30" s="309"/>
      <c r="I30" s="303"/>
      <c r="J30" s="303"/>
      <c r="K30" s="333"/>
      <c r="L30" s="309"/>
      <c r="M30" s="309"/>
      <c r="N30" s="13"/>
      <c r="O30" s="309"/>
      <c r="P30" s="303"/>
      <c r="Q30" s="303"/>
      <c r="R30" s="333"/>
      <c r="S30" s="309"/>
      <c r="T30" s="309"/>
      <c r="U30" s="309"/>
      <c r="V30" s="310"/>
      <c r="W30" s="13" t="s">
        <v>514</v>
      </c>
      <c r="X30" s="309"/>
      <c r="Y30" s="309"/>
      <c r="Z30" s="460"/>
      <c r="AA30" s="461"/>
    </row>
    <row r="31" spans="1:27" s="260" customFormat="1" ht="42.75" x14ac:dyDescent="0.2">
      <c r="A31" s="259"/>
      <c r="B31" s="457"/>
      <c r="C31" s="268" t="s">
        <v>505</v>
      </c>
      <c r="D31" s="426"/>
      <c r="E31" s="426"/>
      <c r="F31" s="310"/>
      <c r="G31" s="13"/>
      <c r="H31" s="310"/>
      <c r="I31" s="303"/>
      <c r="J31" s="303"/>
      <c r="K31" s="334"/>
      <c r="L31" s="310"/>
      <c r="M31" s="310"/>
      <c r="N31" s="13"/>
      <c r="O31" s="310"/>
      <c r="P31" s="303"/>
      <c r="Q31" s="303"/>
      <c r="R31" s="334"/>
      <c r="S31" s="310"/>
      <c r="T31" s="310"/>
      <c r="U31" s="310"/>
      <c r="V31" s="21">
        <v>43252</v>
      </c>
      <c r="W31" s="13" t="s">
        <v>515</v>
      </c>
      <c r="X31" s="310"/>
      <c r="Y31" s="310"/>
      <c r="Z31" s="462"/>
      <c r="AA31" s="463"/>
    </row>
    <row r="32" spans="1:27" s="260" customFormat="1" ht="128.25" customHeight="1" x14ac:dyDescent="0.2">
      <c r="A32" s="259"/>
      <c r="B32" s="446" t="s">
        <v>1180</v>
      </c>
      <c r="C32" s="13" t="s">
        <v>539</v>
      </c>
      <c r="D32" s="308" t="s">
        <v>554</v>
      </c>
      <c r="E32" s="308" t="s">
        <v>556</v>
      </c>
      <c r="F32" s="308" t="s">
        <v>1120</v>
      </c>
      <c r="G32" s="308"/>
      <c r="H32" s="308" t="s">
        <v>219</v>
      </c>
      <c r="I32" s="308"/>
      <c r="J32" s="308"/>
      <c r="K32" s="318" t="s">
        <v>415</v>
      </c>
      <c r="L32" s="308" t="s">
        <v>1181</v>
      </c>
      <c r="M32" s="308" t="s">
        <v>57</v>
      </c>
      <c r="N32" s="308"/>
      <c r="O32" s="308" t="s">
        <v>219</v>
      </c>
      <c r="P32" s="308"/>
      <c r="Q32" s="308"/>
      <c r="R32" s="321" t="s">
        <v>1121</v>
      </c>
      <c r="S32" s="308" t="s">
        <v>1122</v>
      </c>
      <c r="T32" s="308" t="s">
        <v>1182</v>
      </c>
      <c r="U32" s="308" t="s">
        <v>522</v>
      </c>
      <c r="V32" s="13" t="s">
        <v>107</v>
      </c>
      <c r="W32" s="13" t="s">
        <v>566</v>
      </c>
      <c r="X32" s="308" t="s">
        <v>549</v>
      </c>
      <c r="Y32" s="308" t="s">
        <v>61</v>
      </c>
      <c r="Z32" s="458" t="s">
        <v>573</v>
      </c>
      <c r="AA32" s="459"/>
    </row>
    <row r="33" spans="1:27" s="260" customFormat="1" ht="71.25" customHeight="1" x14ac:dyDescent="0.2">
      <c r="A33" s="259"/>
      <c r="B33" s="447"/>
      <c r="C33" s="13" t="s">
        <v>540</v>
      </c>
      <c r="D33" s="309"/>
      <c r="E33" s="309"/>
      <c r="F33" s="309"/>
      <c r="G33" s="309"/>
      <c r="H33" s="309"/>
      <c r="I33" s="309"/>
      <c r="J33" s="309"/>
      <c r="K33" s="319"/>
      <c r="L33" s="309"/>
      <c r="M33" s="309"/>
      <c r="N33" s="309"/>
      <c r="O33" s="309"/>
      <c r="P33" s="309"/>
      <c r="Q33" s="309"/>
      <c r="R33" s="322"/>
      <c r="S33" s="309" t="s">
        <v>1122</v>
      </c>
      <c r="T33" s="309" t="s">
        <v>1182</v>
      </c>
      <c r="U33" s="309" t="s">
        <v>522</v>
      </c>
      <c r="V33" s="21">
        <v>43221</v>
      </c>
      <c r="W33" s="13" t="s">
        <v>567</v>
      </c>
      <c r="X33" s="309"/>
      <c r="Y33" s="309"/>
      <c r="Z33" s="460"/>
      <c r="AA33" s="461"/>
    </row>
    <row r="34" spans="1:27" s="260" customFormat="1" ht="42.75" x14ac:dyDescent="0.2">
      <c r="A34" s="259"/>
      <c r="B34" s="447"/>
      <c r="C34" s="13" t="s">
        <v>541</v>
      </c>
      <c r="D34" s="309"/>
      <c r="E34" s="309"/>
      <c r="F34" s="309"/>
      <c r="G34" s="309"/>
      <c r="H34" s="309"/>
      <c r="I34" s="309"/>
      <c r="J34" s="309"/>
      <c r="K34" s="319"/>
      <c r="L34" s="309"/>
      <c r="M34" s="309"/>
      <c r="N34" s="309"/>
      <c r="O34" s="309"/>
      <c r="P34" s="309"/>
      <c r="Q34" s="309"/>
      <c r="R34" s="322"/>
      <c r="S34" s="309" t="s">
        <v>1122</v>
      </c>
      <c r="T34" s="309" t="s">
        <v>1182</v>
      </c>
      <c r="U34" s="309" t="s">
        <v>522</v>
      </c>
      <c r="V34" s="308" t="s">
        <v>108</v>
      </c>
      <c r="W34" s="308" t="s">
        <v>568</v>
      </c>
      <c r="X34" s="309"/>
      <c r="Y34" s="309"/>
      <c r="Z34" s="460"/>
      <c r="AA34" s="461"/>
    </row>
    <row r="35" spans="1:27" s="260" customFormat="1" ht="28.5" x14ac:dyDescent="0.2">
      <c r="A35" s="259"/>
      <c r="B35" s="447"/>
      <c r="C35" s="13" t="s">
        <v>542</v>
      </c>
      <c r="D35" s="309"/>
      <c r="E35" s="309"/>
      <c r="F35" s="309"/>
      <c r="G35" s="309"/>
      <c r="H35" s="309"/>
      <c r="I35" s="309"/>
      <c r="J35" s="309"/>
      <c r="K35" s="319"/>
      <c r="L35" s="309"/>
      <c r="M35" s="309"/>
      <c r="N35" s="309"/>
      <c r="O35" s="309"/>
      <c r="P35" s="309"/>
      <c r="Q35" s="309"/>
      <c r="R35" s="322"/>
      <c r="S35" s="309" t="s">
        <v>1122</v>
      </c>
      <c r="T35" s="309" t="s">
        <v>1182</v>
      </c>
      <c r="U35" s="309" t="s">
        <v>522</v>
      </c>
      <c r="V35" s="309"/>
      <c r="W35" s="309"/>
      <c r="X35" s="309"/>
      <c r="Y35" s="309"/>
      <c r="Z35" s="460"/>
      <c r="AA35" s="461"/>
    </row>
    <row r="36" spans="1:27" s="260" customFormat="1" ht="57" x14ac:dyDescent="0.2">
      <c r="A36" s="259"/>
      <c r="B36" s="447"/>
      <c r="C36" s="13" t="s">
        <v>543</v>
      </c>
      <c r="D36" s="310"/>
      <c r="E36" s="310"/>
      <c r="F36" s="310"/>
      <c r="G36" s="310"/>
      <c r="H36" s="310"/>
      <c r="I36" s="310"/>
      <c r="J36" s="310"/>
      <c r="K36" s="320"/>
      <c r="L36" s="310"/>
      <c r="M36" s="310"/>
      <c r="N36" s="310"/>
      <c r="O36" s="310"/>
      <c r="P36" s="310"/>
      <c r="Q36" s="310"/>
      <c r="R36" s="323"/>
      <c r="S36" s="310" t="s">
        <v>1122</v>
      </c>
      <c r="T36" s="310" t="s">
        <v>1182</v>
      </c>
      <c r="U36" s="310" t="s">
        <v>522</v>
      </c>
      <c r="V36" s="310"/>
      <c r="W36" s="310"/>
      <c r="X36" s="310"/>
      <c r="Y36" s="310"/>
      <c r="Z36" s="462"/>
      <c r="AA36" s="463"/>
    </row>
    <row r="37" spans="1:27" s="260" customFormat="1" ht="42.75" x14ac:dyDescent="0.2">
      <c r="A37" s="259"/>
      <c r="B37" s="447"/>
      <c r="C37" s="13" t="s">
        <v>582</v>
      </c>
      <c r="D37" s="308" t="s">
        <v>577</v>
      </c>
      <c r="E37" s="308" t="s">
        <v>579</v>
      </c>
      <c r="F37" s="308" t="s">
        <v>1177</v>
      </c>
      <c r="G37" s="308"/>
      <c r="H37" s="308" t="s">
        <v>54</v>
      </c>
      <c r="I37" s="308"/>
      <c r="J37" s="308"/>
      <c r="K37" s="332" t="s">
        <v>1128</v>
      </c>
      <c r="L37" s="308" t="s">
        <v>581</v>
      </c>
      <c r="M37" s="308" t="s">
        <v>1177</v>
      </c>
      <c r="N37" s="308"/>
      <c r="O37" s="308" t="s">
        <v>32</v>
      </c>
      <c r="P37" s="308"/>
      <c r="Q37" s="308"/>
      <c r="R37" s="332" t="s">
        <v>1128</v>
      </c>
      <c r="S37" s="308" t="s">
        <v>1122</v>
      </c>
      <c r="T37" s="308" t="s">
        <v>581</v>
      </c>
      <c r="U37" s="308" t="s">
        <v>1183</v>
      </c>
      <c r="V37" s="308" t="s">
        <v>107</v>
      </c>
      <c r="W37" s="308" t="s">
        <v>581</v>
      </c>
      <c r="X37" s="308" t="s">
        <v>549</v>
      </c>
      <c r="Y37" s="308" t="s">
        <v>61</v>
      </c>
      <c r="Z37" s="458" t="s">
        <v>584</v>
      </c>
      <c r="AA37" s="459"/>
    </row>
    <row r="38" spans="1:27" s="260" customFormat="1" ht="28.5" x14ac:dyDescent="0.2">
      <c r="A38" s="259"/>
      <c r="B38" s="447"/>
      <c r="C38" s="13" t="s">
        <v>547</v>
      </c>
      <c r="D38" s="309"/>
      <c r="E38" s="309"/>
      <c r="F38" s="309"/>
      <c r="G38" s="309"/>
      <c r="H38" s="309"/>
      <c r="I38" s="309"/>
      <c r="J38" s="309"/>
      <c r="K38" s="333"/>
      <c r="L38" s="309"/>
      <c r="M38" s="309"/>
      <c r="N38" s="309"/>
      <c r="O38" s="309"/>
      <c r="P38" s="309"/>
      <c r="Q38" s="309"/>
      <c r="R38" s="333"/>
      <c r="S38" s="309" t="s">
        <v>1122</v>
      </c>
      <c r="T38" s="309" t="s">
        <v>581</v>
      </c>
      <c r="U38" s="309" t="s">
        <v>1183</v>
      </c>
      <c r="V38" s="309"/>
      <c r="W38" s="309"/>
      <c r="X38" s="309"/>
      <c r="Y38" s="309"/>
      <c r="Z38" s="460"/>
      <c r="AA38" s="461"/>
    </row>
    <row r="39" spans="1:27" s="260" customFormat="1" ht="28.5" x14ac:dyDescent="0.2">
      <c r="A39" s="259"/>
      <c r="B39" s="448"/>
      <c r="C39" s="13" t="s">
        <v>207</v>
      </c>
      <c r="D39" s="310"/>
      <c r="E39" s="310"/>
      <c r="F39" s="310"/>
      <c r="G39" s="310"/>
      <c r="H39" s="310"/>
      <c r="I39" s="310"/>
      <c r="J39" s="310"/>
      <c r="K39" s="334"/>
      <c r="L39" s="310"/>
      <c r="M39" s="310"/>
      <c r="N39" s="310"/>
      <c r="O39" s="310"/>
      <c r="P39" s="310"/>
      <c r="Q39" s="310"/>
      <c r="R39" s="334"/>
      <c r="S39" s="310" t="s">
        <v>1122</v>
      </c>
      <c r="T39" s="310" t="s">
        <v>581</v>
      </c>
      <c r="U39" s="310" t="s">
        <v>1183</v>
      </c>
      <c r="V39" s="310"/>
      <c r="W39" s="310"/>
      <c r="X39" s="310"/>
      <c r="Y39" s="310"/>
      <c r="Z39" s="462"/>
      <c r="AA39" s="463"/>
    </row>
    <row r="40" spans="1:27" s="260" customFormat="1" ht="28.5" customHeight="1" x14ac:dyDescent="0.2">
      <c r="A40" s="259"/>
      <c r="B40" s="446" t="s">
        <v>1184</v>
      </c>
      <c r="C40" s="13" t="s">
        <v>650</v>
      </c>
      <c r="D40" s="308" t="s">
        <v>648</v>
      </c>
      <c r="E40" s="308" t="s">
        <v>651</v>
      </c>
      <c r="F40" s="308" t="s">
        <v>1177</v>
      </c>
      <c r="G40" s="308" t="s">
        <v>1177</v>
      </c>
      <c r="H40" s="308" t="s">
        <v>219</v>
      </c>
      <c r="I40" s="308" t="s">
        <v>1177</v>
      </c>
      <c r="J40" s="308" t="s">
        <v>1177</v>
      </c>
      <c r="K40" s="321" t="s">
        <v>1121</v>
      </c>
      <c r="L40" s="308" t="s">
        <v>92</v>
      </c>
      <c r="M40" s="308" t="s">
        <v>1177</v>
      </c>
      <c r="N40" s="308" t="s">
        <v>1177</v>
      </c>
      <c r="O40" s="308" t="s">
        <v>219</v>
      </c>
      <c r="P40" s="308" t="s">
        <v>1177</v>
      </c>
      <c r="Q40" s="308" t="s">
        <v>1177</v>
      </c>
      <c r="R40" s="321" t="s">
        <v>1121</v>
      </c>
      <c r="S40" s="308" t="s">
        <v>60</v>
      </c>
      <c r="T40" s="308" t="s">
        <v>92</v>
      </c>
      <c r="U40" s="308" t="s">
        <v>92</v>
      </c>
      <c r="V40" s="21">
        <v>43221</v>
      </c>
      <c r="W40" s="13" t="s">
        <v>671</v>
      </c>
      <c r="X40" s="308" t="s">
        <v>666</v>
      </c>
      <c r="Y40" s="308" t="s">
        <v>61</v>
      </c>
      <c r="Z40" s="458" t="s">
        <v>502</v>
      </c>
      <c r="AA40" s="459"/>
    </row>
    <row r="41" spans="1:27" s="260" customFormat="1" ht="57" x14ac:dyDescent="0.2">
      <c r="A41" s="259"/>
      <c r="B41" s="447"/>
      <c r="C41" s="13" t="s">
        <v>652</v>
      </c>
      <c r="D41" s="310"/>
      <c r="E41" s="310"/>
      <c r="F41" s="310"/>
      <c r="G41" s="310"/>
      <c r="H41" s="310"/>
      <c r="I41" s="310"/>
      <c r="J41" s="310"/>
      <c r="K41" s="323"/>
      <c r="L41" s="310"/>
      <c r="M41" s="310"/>
      <c r="N41" s="310"/>
      <c r="O41" s="310"/>
      <c r="P41" s="310"/>
      <c r="Q41" s="310"/>
      <c r="R41" s="323"/>
      <c r="S41" s="310"/>
      <c r="T41" s="310"/>
      <c r="U41" s="310"/>
      <c r="V41" s="21">
        <v>43252</v>
      </c>
      <c r="W41" s="13" t="s">
        <v>672</v>
      </c>
      <c r="X41" s="310"/>
      <c r="Y41" s="310"/>
      <c r="Z41" s="462"/>
      <c r="AA41" s="463"/>
    </row>
    <row r="42" spans="1:27" s="260" customFormat="1" ht="43.5" customHeight="1" x14ac:dyDescent="0.2">
      <c r="A42" s="259"/>
      <c r="B42" s="447"/>
      <c r="C42" s="13" t="s">
        <v>655</v>
      </c>
      <c r="D42" s="308" t="s">
        <v>653</v>
      </c>
      <c r="E42" s="308" t="s">
        <v>656</v>
      </c>
      <c r="F42" s="308" t="s">
        <v>57</v>
      </c>
      <c r="G42" s="308"/>
      <c r="H42" s="308" t="s">
        <v>219</v>
      </c>
      <c r="I42" s="308"/>
      <c r="J42" s="308"/>
      <c r="K42" s="468" t="s">
        <v>32</v>
      </c>
      <c r="L42" s="308" t="s">
        <v>1172</v>
      </c>
      <c r="M42" s="308" t="s">
        <v>1177</v>
      </c>
      <c r="N42" s="308"/>
      <c r="O42" s="308" t="s">
        <v>219</v>
      </c>
      <c r="P42" s="308"/>
      <c r="Q42" s="308"/>
      <c r="R42" s="468" t="s">
        <v>32</v>
      </c>
      <c r="S42" s="308" t="s">
        <v>60</v>
      </c>
      <c r="T42" s="308" t="s">
        <v>668</v>
      </c>
      <c r="U42" s="308" t="s">
        <v>1185</v>
      </c>
      <c r="V42" s="21">
        <v>43221</v>
      </c>
      <c r="W42" s="13" t="s">
        <v>671</v>
      </c>
      <c r="X42" s="308" t="s">
        <v>666</v>
      </c>
      <c r="Y42" s="308" t="s">
        <v>61</v>
      </c>
      <c r="Z42" s="460" t="s">
        <v>502</v>
      </c>
      <c r="AA42" s="461"/>
    </row>
    <row r="43" spans="1:27" s="260" customFormat="1" ht="28.5" x14ac:dyDescent="0.2">
      <c r="A43" s="259"/>
      <c r="B43" s="447"/>
      <c r="C43" s="13" t="s">
        <v>657</v>
      </c>
      <c r="D43" s="309"/>
      <c r="E43" s="309"/>
      <c r="F43" s="309"/>
      <c r="G43" s="309"/>
      <c r="H43" s="309"/>
      <c r="I43" s="309"/>
      <c r="J43" s="309"/>
      <c r="K43" s="468"/>
      <c r="L43" s="309"/>
      <c r="M43" s="309"/>
      <c r="N43" s="309"/>
      <c r="O43" s="309"/>
      <c r="P43" s="309"/>
      <c r="Q43" s="309"/>
      <c r="R43" s="468"/>
      <c r="S43" s="309"/>
      <c r="T43" s="309"/>
      <c r="U43" s="309"/>
      <c r="V43" s="317">
        <v>43252</v>
      </c>
      <c r="W43" s="308" t="s">
        <v>672</v>
      </c>
      <c r="X43" s="309"/>
      <c r="Y43" s="309"/>
      <c r="Z43" s="460"/>
      <c r="AA43" s="461"/>
    </row>
    <row r="44" spans="1:27" s="260" customFormat="1" ht="43.5" thickBot="1" x14ac:dyDescent="0.25">
      <c r="A44" s="259"/>
      <c r="B44" s="470"/>
      <c r="C44" s="304" t="s">
        <v>658</v>
      </c>
      <c r="D44" s="469"/>
      <c r="E44" s="469"/>
      <c r="F44" s="469"/>
      <c r="G44" s="469"/>
      <c r="H44" s="469"/>
      <c r="I44" s="469"/>
      <c r="J44" s="469"/>
      <c r="K44" s="471"/>
      <c r="L44" s="469"/>
      <c r="M44" s="469"/>
      <c r="N44" s="469"/>
      <c r="O44" s="469"/>
      <c r="P44" s="469"/>
      <c r="Q44" s="469"/>
      <c r="R44" s="471"/>
      <c r="S44" s="469"/>
      <c r="T44" s="469"/>
      <c r="U44" s="469"/>
      <c r="V44" s="469"/>
      <c r="W44" s="469"/>
      <c r="X44" s="469"/>
      <c r="Y44" s="469"/>
      <c r="Z44" s="472"/>
      <c r="AA44" s="473"/>
    </row>
    <row r="45" spans="1:27" s="260" customFormat="1" x14ac:dyDescent="0.2">
      <c r="A45" s="259"/>
      <c r="F45" s="261"/>
      <c r="Y45" s="261"/>
    </row>
    <row r="46" spans="1:27" s="260" customFormat="1" x14ac:dyDescent="0.2">
      <c r="A46" s="259"/>
      <c r="F46" s="261"/>
      <c r="Y46" s="261"/>
    </row>
    <row r="47" spans="1:27" s="260" customFormat="1" x14ac:dyDescent="0.2">
      <c r="A47" s="259"/>
      <c r="F47" s="261"/>
      <c r="Y47" s="261"/>
    </row>
    <row r="48" spans="1:27" s="260" customFormat="1" ht="13.5" thickBot="1" x14ac:dyDescent="0.25">
      <c r="A48" s="259"/>
      <c r="F48" s="261"/>
      <c r="Y48" s="261"/>
    </row>
    <row r="49" spans="1:25" s="260" customFormat="1" ht="15" x14ac:dyDescent="0.2">
      <c r="A49" s="259"/>
      <c r="B49" s="272" t="s">
        <v>1137</v>
      </c>
      <c r="C49" s="273" t="s">
        <v>1138</v>
      </c>
      <c r="D49" s="274" t="s">
        <v>1139</v>
      </c>
      <c r="F49" s="261"/>
      <c r="Y49" s="261"/>
    </row>
    <row r="50" spans="1:25" s="260" customFormat="1" ht="60" customHeight="1" thickBot="1" x14ac:dyDescent="0.25">
      <c r="A50" s="259"/>
      <c r="B50" s="275" t="s">
        <v>1140</v>
      </c>
      <c r="C50" s="276" t="s">
        <v>1141</v>
      </c>
      <c r="D50" s="277"/>
      <c r="F50" s="261"/>
      <c r="Y50" s="261"/>
    </row>
    <row r="51" spans="1:25" s="260" customFormat="1" x14ac:dyDescent="0.2">
      <c r="A51" s="259"/>
      <c r="F51" s="261"/>
      <c r="Y51" s="261"/>
    </row>
  </sheetData>
  <protectedRanges>
    <protectedRange password="CAAF" sqref="G22 J22:K22" name="Rango1_5"/>
    <protectedRange password="CAAF" sqref="K21" name="Rango1_1_1"/>
    <protectedRange password="CAAF" sqref="K19:K20 R19:R20" name="Rango1_6"/>
    <protectedRange password="CAAF" sqref="I19:J21 I22 G18:G21 I13:K18 P19:Q20 N18:N20 P18:R18" name="Rango1_7"/>
  </protectedRanges>
  <mergeCells count="221">
    <mergeCell ref="W18:W20"/>
    <mergeCell ref="W43:W44"/>
    <mergeCell ref="V43:V44"/>
    <mergeCell ref="X40:X41"/>
    <mergeCell ref="X42:X44"/>
    <mergeCell ref="Y40:Y41"/>
    <mergeCell ref="Y42:Y44"/>
    <mergeCell ref="J40:J41"/>
    <mergeCell ref="K40:K41"/>
    <mergeCell ref="Y37:Y39"/>
    <mergeCell ref="Y32:Y36"/>
    <mergeCell ref="K32:K36"/>
    <mergeCell ref="X29:X31"/>
    <mergeCell ref="Y29:Y31"/>
    <mergeCell ref="V29:V30"/>
    <mergeCell ref="Y21:Y24"/>
    <mergeCell ref="Z40:AA41"/>
    <mergeCell ref="Z42:AA44"/>
    <mergeCell ref="L40:L41"/>
    <mergeCell ref="L42:L44"/>
    <mergeCell ref="S40:S41"/>
    <mergeCell ref="T40:T41"/>
    <mergeCell ref="U40:U41"/>
    <mergeCell ref="S42:S44"/>
    <mergeCell ref="T42:T44"/>
    <mergeCell ref="U42:U44"/>
    <mergeCell ref="M42:M44"/>
    <mergeCell ref="N42:N44"/>
    <mergeCell ref="O42:O44"/>
    <mergeCell ref="P42:P44"/>
    <mergeCell ref="Q42:Q44"/>
    <mergeCell ref="R42:R44"/>
    <mergeCell ref="M40:M41"/>
    <mergeCell ref="N40:N41"/>
    <mergeCell ref="O40:O41"/>
    <mergeCell ref="P40:P41"/>
    <mergeCell ref="Q40:Q41"/>
    <mergeCell ref="R40:R41"/>
    <mergeCell ref="G42:G44"/>
    <mergeCell ref="H42:H44"/>
    <mergeCell ref="I42:I44"/>
    <mergeCell ref="J42:J44"/>
    <mergeCell ref="K42:K44"/>
    <mergeCell ref="F40:F41"/>
    <mergeCell ref="F42:F44"/>
    <mergeCell ref="G40:G41"/>
    <mergeCell ref="H40:H41"/>
    <mergeCell ref="I40:I41"/>
    <mergeCell ref="B32:B39"/>
    <mergeCell ref="D40:D41"/>
    <mergeCell ref="D42:D44"/>
    <mergeCell ref="E40:E41"/>
    <mergeCell ref="E42:E44"/>
    <mergeCell ref="B40:B44"/>
    <mergeCell ref="V37:V39"/>
    <mergeCell ref="W37:W39"/>
    <mergeCell ref="X37:X39"/>
    <mergeCell ref="D37:D39"/>
    <mergeCell ref="E37:E39"/>
    <mergeCell ref="F37:F39"/>
    <mergeCell ref="G37:G39"/>
    <mergeCell ref="H37:H39"/>
    <mergeCell ref="I37:I39"/>
    <mergeCell ref="X32:X36"/>
    <mergeCell ref="W34:W36"/>
    <mergeCell ref="D32:D36"/>
    <mergeCell ref="E32:E36"/>
    <mergeCell ref="F32:F36"/>
    <mergeCell ref="G32:G36"/>
    <mergeCell ref="H32:H36"/>
    <mergeCell ref="I32:I36"/>
    <mergeCell ref="J32:J36"/>
    <mergeCell ref="Z37:AA39"/>
    <mergeCell ref="P37:P39"/>
    <mergeCell ref="Q37:Q39"/>
    <mergeCell ref="R37:R39"/>
    <mergeCell ref="S37:S39"/>
    <mergeCell ref="T37:T39"/>
    <mergeCell ref="U37:U39"/>
    <mergeCell ref="J37:J39"/>
    <mergeCell ref="K37:K39"/>
    <mergeCell ref="L37:L39"/>
    <mergeCell ref="M37:M39"/>
    <mergeCell ref="N37:N39"/>
    <mergeCell ref="O37:O39"/>
    <mergeCell ref="Z32:AA36"/>
    <mergeCell ref="R32:R36"/>
    <mergeCell ref="S32:S36"/>
    <mergeCell ref="T32:T36"/>
    <mergeCell ref="U32:U36"/>
    <mergeCell ref="V34:V36"/>
    <mergeCell ref="L32:L36"/>
    <mergeCell ref="M32:M36"/>
    <mergeCell ref="N32:N36"/>
    <mergeCell ref="O32:O36"/>
    <mergeCell ref="P32:P36"/>
    <mergeCell ref="Q32:Q36"/>
    <mergeCell ref="S25:S28"/>
    <mergeCell ref="T25:T28"/>
    <mergeCell ref="M25:M28"/>
    <mergeCell ref="N25:N28"/>
    <mergeCell ref="O25:O28"/>
    <mergeCell ref="R25:R28"/>
    <mergeCell ref="Z29:AA31"/>
    <mergeCell ref="M29:M31"/>
    <mergeCell ref="O29:O31"/>
    <mergeCell ref="R29:R31"/>
    <mergeCell ref="S29:S31"/>
    <mergeCell ref="T29:T31"/>
    <mergeCell ref="U29:U31"/>
    <mergeCell ref="Y25:Y28"/>
    <mergeCell ref="Z25:AA28"/>
    <mergeCell ref="W27:W28"/>
    <mergeCell ref="U25:U28"/>
    <mergeCell ref="V25:V28"/>
    <mergeCell ref="W25:W26"/>
    <mergeCell ref="X25:X28"/>
    <mergeCell ref="P21:P24"/>
    <mergeCell ref="Q21:Q24"/>
    <mergeCell ref="R21:R24"/>
    <mergeCell ref="B29:B31"/>
    <mergeCell ref="D29:D31"/>
    <mergeCell ref="E29:E31"/>
    <mergeCell ref="F29:F31"/>
    <mergeCell ref="H29:H31"/>
    <mergeCell ref="K29:K31"/>
    <mergeCell ref="L29:L31"/>
    <mergeCell ref="M18:M20"/>
    <mergeCell ref="N18:N20"/>
    <mergeCell ref="O18:O20"/>
    <mergeCell ref="R18:R20"/>
    <mergeCell ref="B18:B20"/>
    <mergeCell ref="D18:D20"/>
    <mergeCell ref="Z21:AA24"/>
    <mergeCell ref="W23:W24"/>
    <mergeCell ref="D25:D28"/>
    <mergeCell ref="E25:E28"/>
    <mergeCell ref="F25:F28"/>
    <mergeCell ref="G25:G28"/>
    <mergeCell ref="H25:H28"/>
    <mergeCell ref="K25:K28"/>
    <mergeCell ref="L25:L28"/>
    <mergeCell ref="S21:S24"/>
    <mergeCell ref="T21:T24"/>
    <mergeCell ref="U21:U24"/>
    <mergeCell ref="V21:V24"/>
    <mergeCell ref="W21:W22"/>
    <mergeCell ref="X21:X24"/>
    <mergeCell ref="M21:M24"/>
    <mergeCell ref="N21:N24"/>
    <mergeCell ref="O21:O24"/>
    <mergeCell ref="C19:C20"/>
    <mergeCell ref="B21:B28"/>
    <mergeCell ref="D21:D24"/>
    <mergeCell ref="E21:E24"/>
    <mergeCell ref="F21:F24"/>
    <mergeCell ref="G21:G24"/>
    <mergeCell ref="H21:H24"/>
    <mergeCell ref="K21:K24"/>
    <mergeCell ref="L21:L24"/>
    <mergeCell ref="K18:K20"/>
    <mergeCell ref="L18:L20"/>
    <mergeCell ref="E18:E20"/>
    <mergeCell ref="F18:F20"/>
    <mergeCell ref="G18:G20"/>
    <mergeCell ref="H18:H20"/>
    <mergeCell ref="T13:T17"/>
    <mergeCell ref="U13:U17"/>
    <mergeCell ref="Y13:Y17"/>
    <mergeCell ref="Z13:AA17"/>
    <mergeCell ref="V15:V17"/>
    <mergeCell ref="W15:W17"/>
    <mergeCell ref="X15:X17"/>
    <mergeCell ref="L13:L17"/>
    <mergeCell ref="M13:M17"/>
    <mergeCell ref="N13:N17"/>
    <mergeCell ref="O13:O17"/>
    <mergeCell ref="R13:R17"/>
    <mergeCell ref="S13:S17"/>
    <mergeCell ref="Z18:AA20"/>
    <mergeCell ref="S18:S20"/>
    <mergeCell ref="T18:T20"/>
    <mergeCell ref="U18:U20"/>
    <mergeCell ref="V18:V20"/>
    <mergeCell ref="X18:X20"/>
    <mergeCell ref="Y18:Y20"/>
    <mergeCell ref="B13:B17"/>
    <mergeCell ref="D13:D17"/>
    <mergeCell ref="E13:E17"/>
    <mergeCell ref="F13:F17"/>
    <mergeCell ref="G13:G17"/>
    <mergeCell ref="H13:H17"/>
    <mergeCell ref="K13:K17"/>
    <mergeCell ref="F11:K11"/>
    <mergeCell ref="L11:L12"/>
    <mergeCell ref="I13:I17"/>
    <mergeCell ref="J13:J17"/>
    <mergeCell ref="B9:AA9"/>
    <mergeCell ref="B10:B12"/>
    <mergeCell ref="C10:C12"/>
    <mergeCell ref="D10:D12"/>
    <mergeCell ref="E10:E12"/>
    <mergeCell ref="F10:K10"/>
    <mergeCell ref="L10:U10"/>
    <mergeCell ref="V10:AA10"/>
    <mergeCell ref="X11:X12"/>
    <mergeCell ref="Y11:Y12"/>
    <mergeCell ref="Z11:AA12"/>
    <mergeCell ref="M11:R11"/>
    <mergeCell ref="S11:U11"/>
    <mergeCell ref="V11:V12"/>
    <mergeCell ref="W11:W12"/>
    <mergeCell ref="B1:B3"/>
    <mergeCell ref="D1:U1"/>
    <mergeCell ref="V1:Y1"/>
    <mergeCell ref="D2:U2"/>
    <mergeCell ref="V2:Y2"/>
    <mergeCell ref="D3:U3"/>
    <mergeCell ref="V3:Y3"/>
    <mergeCell ref="B5:C5"/>
    <mergeCell ref="B7:C7"/>
  </mergeCells>
  <conditionalFormatting sqref="K21">
    <cfRule type="containsText" dxfId="919" priority="9" operator="containsText" text="Extremo">
      <formula>NOT(ISERROR(SEARCH("Extremo",K21)))</formula>
    </cfRule>
    <cfRule type="containsText" dxfId="918" priority="10" operator="containsText" text="Alto">
      <formula>NOT(ISERROR(SEARCH("Alto",K21)))</formula>
    </cfRule>
    <cfRule type="containsText" dxfId="917" priority="11" operator="containsText" text="Moderado">
      <formula>NOT(ISERROR(SEARCH("Moderado",K21)))</formula>
    </cfRule>
    <cfRule type="containsText" dxfId="916" priority="12" operator="containsText" text="Bajo">
      <formula>NOT(ISERROR(SEARCH("Bajo",K21)))</formula>
    </cfRule>
  </conditionalFormatting>
  <pageMargins left="0.23622047244094491" right="0.23622047244094491" top="0.74803149606299213" bottom="0.74803149606299213" header="0.31496062992125984" footer="0.31496062992125984"/>
  <pageSetup paperSize="5" scale="40"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'C:\Users\yulieth.diaz\Downloads\[Formato Mapa de Riesgos Corrupción_V3 (2).xlsx]Tablas'!#REF!</xm:f>
          </x14:formula1>
          <xm:sqref>H13:H22 O13:O22</xm:sqref>
        </x14:dataValidation>
        <x14:dataValidation type="list" allowBlank="1" showInputMessage="1" showErrorMessage="1">
          <x14:formula1>
            <xm:f>'C:\Users\yulieth.diaz\Downloads\[Formato Mapa de Riesgos Corrupción_V3 (2).xlsx]Tablas'!#REF!</xm:f>
          </x14:formula1>
          <xm:sqref>F18:F22 F13:G13 M13:M22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D18"/>
  <sheetViews>
    <sheetView topLeftCell="A4" zoomScale="85" zoomScaleNormal="85" zoomScaleSheetLayoutView="100" workbookViewId="0">
      <pane xSplit="1" topLeftCell="B1" activePane="topRight" state="frozen"/>
      <selection activeCell="A16" sqref="A16"/>
      <selection pane="topRight" activeCell="G22" sqref="G22"/>
    </sheetView>
  </sheetViews>
  <sheetFormatPr baseColWidth="10" defaultRowHeight="15" x14ac:dyDescent="0.25"/>
  <cols>
    <col min="1" max="1" width="4.28515625" customWidth="1"/>
    <col min="2" max="3" width="5.42578125" customWidth="1"/>
    <col min="4" max="4" width="6.85546875" customWidth="1"/>
    <col min="5" max="5" width="8.42578125" customWidth="1"/>
    <col min="6" max="6" width="38.7109375" customWidth="1"/>
    <col min="7" max="7" width="22.7109375" customWidth="1"/>
    <col min="8" max="8" width="23.28515625" style="301" customWidth="1"/>
    <col min="9" max="9" width="36" customWidth="1"/>
    <col min="10" max="10" width="12.85546875" customWidth="1"/>
    <col min="11" max="11" width="11.42578125" customWidth="1"/>
    <col min="12" max="12" width="12.42578125" customWidth="1"/>
    <col min="13" max="13" width="17.28515625" customWidth="1"/>
    <col min="14" max="14" width="8.85546875" customWidth="1"/>
    <col min="15" max="15" width="19.5703125" customWidth="1"/>
    <col min="16" max="16" width="36.28515625" customWidth="1"/>
    <col min="17" max="18" width="9.28515625" customWidth="1"/>
    <col min="19" max="19" width="10.7109375" customWidth="1"/>
    <col min="20" max="20" width="11.28515625" customWidth="1"/>
    <col min="21" max="21" width="12.28515625" customWidth="1"/>
    <col min="22" max="23" width="17.5703125" customWidth="1"/>
    <col min="24" max="24" width="16.7109375" customWidth="1"/>
    <col min="25" max="25" width="57.85546875" customWidth="1"/>
    <col min="26" max="26" width="39.28515625" customWidth="1"/>
    <col min="27" max="27" width="26.7109375" customWidth="1"/>
    <col min="28" max="28" width="31.140625" customWidth="1"/>
    <col min="29" max="29" width="24.140625" customWidth="1"/>
    <col min="30" max="30" width="37" customWidth="1"/>
  </cols>
  <sheetData>
    <row r="1" spans="1:30" s="4" customFormat="1" ht="32.25" customHeight="1" x14ac:dyDescent="0.3">
      <c r="A1" s="474"/>
      <c r="B1" s="475"/>
      <c r="C1" s="475"/>
      <c r="D1" s="475"/>
      <c r="E1" s="475"/>
      <c r="F1" s="476"/>
      <c r="G1" s="483" t="s">
        <v>15</v>
      </c>
      <c r="H1" s="484"/>
      <c r="I1" s="484"/>
      <c r="J1" s="484"/>
      <c r="K1" s="484"/>
      <c r="L1" s="484"/>
      <c r="M1" s="484"/>
      <c r="N1" s="484"/>
      <c r="O1" s="484"/>
      <c r="P1" s="484"/>
      <c r="Q1" s="484"/>
      <c r="R1" s="484"/>
      <c r="S1" s="484"/>
      <c r="T1" s="484"/>
      <c r="U1" s="484"/>
      <c r="V1" s="485"/>
      <c r="W1" s="354" t="s">
        <v>16</v>
      </c>
      <c r="X1" s="355"/>
      <c r="Y1" s="355"/>
      <c r="Z1" s="355"/>
      <c r="AA1" s="355"/>
      <c r="AB1" s="355"/>
      <c r="AC1" s="355"/>
      <c r="AD1" s="356"/>
    </row>
    <row r="2" spans="1:30" s="4" customFormat="1" ht="32.25" customHeight="1" x14ac:dyDescent="0.3">
      <c r="A2" s="477"/>
      <c r="B2" s="478"/>
      <c r="C2" s="478"/>
      <c r="D2" s="478"/>
      <c r="E2" s="478"/>
      <c r="F2" s="479"/>
      <c r="G2" s="486" t="s">
        <v>17</v>
      </c>
      <c r="H2" s="487"/>
      <c r="I2" s="487"/>
      <c r="J2" s="487"/>
      <c r="K2" s="487"/>
      <c r="L2" s="487"/>
      <c r="M2" s="487"/>
      <c r="N2" s="487"/>
      <c r="O2" s="487"/>
      <c r="P2" s="487"/>
      <c r="Q2" s="487"/>
      <c r="R2" s="487"/>
      <c r="S2" s="487"/>
      <c r="T2" s="487"/>
      <c r="U2" s="487"/>
      <c r="V2" s="488"/>
      <c r="W2" s="357" t="s">
        <v>1142</v>
      </c>
      <c r="X2" s="358"/>
      <c r="Y2" s="358"/>
      <c r="Z2" s="358"/>
      <c r="AA2" s="358"/>
      <c r="AB2" s="358"/>
      <c r="AC2" s="358"/>
      <c r="AD2" s="359"/>
    </row>
    <row r="3" spans="1:30" s="4" customFormat="1" ht="32.25" customHeight="1" thickBot="1" x14ac:dyDescent="0.35">
      <c r="A3" s="480"/>
      <c r="B3" s="481"/>
      <c r="C3" s="481"/>
      <c r="D3" s="481"/>
      <c r="E3" s="481"/>
      <c r="F3" s="482"/>
      <c r="G3" s="489" t="s">
        <v>18</v>
      </c>
      <c r="H3" s="490"/>
      <c r="I3" s="490"/>
      <c r="J3" s="490"/>
      <c r="K3" s="490"/>
      <c r="L3" s="490"/>
      <c r="M3" s="490"/>
      <c r="N3" s="490"/>
      <c r="O3" s="490"/>
      <c r="P3" s="490"/>
      <c r="Q3" s="490"/>
      <c r="R3" s="490"/>
      <c r="S3" s="490"/>
      <c r="T3" s="490"/>
      <c r="U3" s="490"/>
      <c r="V3" s="491"/>
      <c r="W3" s="360" t="s">
        <v>1094</v>
      </c>
      <c r="X3" s="361"/>
      <c r="Y3" s="361"/>
      <c r="Z3" s="361"/>
      <c r="AA3" s="361"/>
      <c r="AB3" s="361"/>
      <c r="AC3" s="361"/>
      <c r="AD3" s="362"/>
    </row>
    <row r="4" spans="1:30" x14ac:dyDescent="0.25">
      <c r="H4"/>
    </row>
    <row r="5" spans="1:30" s="282" customFormat="1" ht="32.25" customHeight="1" x14ac:dyDescent="0.2">
      <c r="A5" s="494" t="s">
        <v>1095</v>
      </c>
      <c r="B5" s="494"/>
      <c r="C5" s="494"/>
      <c r="D5" s="494"/>
      <c r="E5" s="494"/>
      <c r="F5" s="494"/>
      <c r="G5" s="494"/>
      <c r="H5" s="495">
        <v>43074</v>
      </c>
      <c r="I5" s="496"/>
      <c r="J5" s="281"/>
      <c r="K5" s="281"/>
      <c r="L5" s="281"/>
      <c r="M5" s="281"/>
      <c r="N5" s="281"/>
      <c r="O5" s="281"/>
      <c r="P5" s="281"/>
      <c r="Q5" s="281"/>
      <c r="R5" s="281"/>
      <c r="S5" s="281"/>
      <c r="T5" s="281"/>
      <c r="U5" s="281"/>
      <c r="V5" s="281"/>
      <c r="W5" s="281"/>
      <c r="Y5" s="281"/>
      <c r="Z5" s="281"/>
      <c r="AA5" s="281"/>
    </row>
    <row r="6" spans="1:30" s="282" customFormat="1" ht="14.25" x14ac:dyDescent="0.2"/>
    <row r="7" spans="1:30" s="282" customFormat="1" ht="32.25" customHeight="1" x14ac:dyDescent="0.2">
      <c r="A7" s="494" t="s">
        <v>1096</v>
      </c>
      <c r="B7" s="494"/>
      <c r="C7" s="494"/>
      <c r="D7" s="494"/>
      <c r="E7" s="494"/>
      <c r="F7" s="494"/>
      <c r="G7" s="494"/>
      <c r="H7" s="497">
        <v>1</v>
      </c>
      <c r="I7" s="498"/>
      <c r="J7" s="281"/>
      <c r="K7" s="281"/>
      <c r="L7" s="281"/>
      <c r="M7" s="281"/>
      <c r="N7" s="281"/>
      <c r="O7" s="281"/>
      <c r="P7" s="281"/>
      <c r="Q7" s="281"/>
      <c r="R7" s="281"/>
      <c r="S7" s="281"/>
      <c r="T7" s="281"/>
      <c r="U7" s="281"/>
      <c r="V7" s="281"/>
      <c r="W7" s="281"/>
      <c r="Y7" s="281"/>
      <c r="Z7" s="281"/>
      <c r="AA7" s="281"/>
    </row>
    <row r="8" spans="1:30" s="282" customFormat="1" thickBot="1" x14ac:dyDescent="0.25"/>
    <row r="9" spans="1:30" s="283" customFormat="1" ht="47.25" customHeight="1" x14ac:dyDescent="0.2">
      <c r="A9" s="499" t="s">
        <v>22</v>
      </c>
      <c r="B9" s="501" t="s">
        <v>715</v>
      </c>
      <c r="C9" s="501"/>
      <c r="D9" s="501"/>
      <c r="E9" s="503" t="s">
        <v>1143</v>
      </c>
      <c r="F9" s="504"/>
      <c r="G9" s="505" t="s">
        <v>1144</v>
      </c>
      <c r="H9" s="505"/>
      <c r="I9" s="505"/>
      <c r="J9" s="517" t="s">
        <v>1145</v>
      </c>
      <c r="K9" s="518"/>
      <c r="L9" s="519"/>
      <c r="M9" s="492" t="s">
        <v>1146</v>
      </c>
      <c r="N9" s="503" t="s">
        <v>1147</v>
      </c>
      <c r="O9" s="520"/>
      <c r="P9" s="520"/>
      <c r="Q9" s="520"/>
      <c r="R9" s="520"/>
      <c r="S9" s="504"/>
      <c r="T9" s="517" t="s">
        <v>1148</v>
      </c>
      <c r="U9" s="518"/>
      <c r="V9" s="519"/>
      <c r="W9" s="492" t="s">
        <v>1146</v>
      </c>
      <c r="X9" s="492" t="s">
        <v>1149</v>
      </c>
      <c r="Y9" s="507" t="s">
        <v>1104</v>
      </c>
      <c r="Z9" s="508"/>
      <c r="AA9" s="508"/>
      <c r="AB9" s="508"/>
      <c r="AC9" s="508"/>
      <c r="AD9" s="509"/>
    </row>
    <row r="10" spans="1:30" s="282" customFormat="1" ht="130.5" customHeight="1" x14ac:dyDescent="0.2">
      <c r="A10" s="500"/>
      <c r="B10" s="502"/>
      <c r="C10" s="502"/>
      <c r="D10" s="502"/>
      <c r="E10" s="510" t="s">
        <v>1150</v>
      </c>
      <c r="F10" s="511"/>
      <c r="G10" s="284" t="s">
        <v>1151</v>
      </c>
      <c r="H10" s="284" t="s">
        <v>1152</v>
      </c>
      <c r="I10" s="284" t="s">
        <v>1153</v>
      </c>
      <c r="J10" s="285" t="s">
        <v>1154</v>
      </c>
      <c r="K10" s="285" t="s">
        <v>1155</v>
      </c>
      <c r="L10" s="285" t="s">
        <v>1156</v>
      </c>
      <c r="M10" s="493"/>
      <c r="N10" s="286" t="s">
        <v>1157</v>
      </c>
      <c r="O10" s="287" t="s">
        <v>1158</v>
      </c>
      <c r="P10" s="287" t="s">
        <v>1159</v>
      </c>
      <c r="Q10" s="286" t="s">
        <v>1160</v>
      </c>
      <c r="R10" s="286" t="s">
        <v>1161</v>
      </c>
      <c r="S10" s="286" t="s">
        <v>1162</v>
      </c>
      <c r="T10" s="285" t="s">
        <v>1154</v>
      </c>
      <c r="U10" s="285" t="s">
        <v>1155</v>
      </c>
      <c r="V10" s="285" t="s">
        <v>1156</v>
      </c>
      <c r="W10" s="493"/>
      <c r="X10" s="493"/>
      <c r="Y10" s="288" t="s">
        <v>1163</v>
      </c>
      <c r="Z10" s="288" t="s">
        <v>1164</v>
      </c>
      <c r="AA10" s="288" t="s">
        <v>1165</v>
      </c>
      <c r="AB10" s="289" t="s">
        <v>1166</v>
      </c>
      <c r="AC10" s="289" t="s">
        <v>1167</v>
      </c>
      <c r="AD10" s="290" t="s">
        <v>1168</v>
      </c>
    </row>
    <row r="11" spans="1:30" s="293" customFormat="1" ht="42.75" x14ac:dyDescent="0.25">
      <c r="A11" s="512">
        <v>1</v>
      </c>
      <c r="B11" s="513" t="s">
        <v>1169</v>
      </c>
      <c r="C11" s="513"/>
      <c r="D11" s="513"/>
      <c r="E11" s="514" t="s">
        <v>27</v>
      </c>
      <c r="F11" s="291" t="s">
        <v>385</v>
      </c>
      <c r="G11" s="513" t="s">
        <v>414</v>
      </c>
      <c r="H11" s="515" t="s">
        <v>413</v>
      </c>
      <c r="I11" s="513" t="s">
        <v>1170</v>
      </c>
      <c r="J11" s="506" t="s">
        <v>69</v>
      </c>
      <c r="K11" s="506" t="s">
        <v>54</v>
      </c>
      <c r="L11" s="521" t="str">
        <f>IF(AND(J11&lt;&gt;"",K11&lt;&gt;""),VLOOKUP(J11&amp;K11,[5]Hoja4!$A$1:$B$25,2,0),"")</f>
        <v>Extrema</v>
      </c>
      <c r="M11" s="513" t="s">
        <v>1171</v>
      </c>
      <c r="N11" s="506" t="s">
        <v>731</v>
      </c>
      <c r="O11" s="506" t="s">
        <v>1172</v>
      </c>
      <c r="P11" s="524" t="s">
        <v>416</v>
      </c>
      <c r="Q11" s="506" t="s">
        <v>754</v>
      </c>
      <c r="R11" s="506" t="s">
        <v>731</v>
      </c>
      <c r="S11" s="506" t="s">
        <v>731</v>
      </c>
      <c r="T11" s="506" t="s">
        <v>69</v>
      </c>
      <c r="U11" s="506" t="s">
        <v>54</v>
      </c>
      <c r="V11" s="521" t="str">
        <f>IF(AND(T11&lt;&gt;"",U11&lt;&gt;""),VLOOKUP(T11&amp;U11,[5]Hoja4!$A$1:$B$25,2,0),"")</f>
        <v>Extrema</v>
      </c>
      <c r="W11" s="513" t="s">
        <v>1173</v>
      </c>
      <c r="X11" s="513" t="s">
        <v>35</v>
      </c>
      <c r="Y11" s="292" t="s">
        <v>417</v>
      </c>
      <c r="Z11" s="521" t="s">
        <v>402</v>
      </c>
      <c r="AA11" s="292" t="s">
        <v>410</v>
      </c>
      <c r="AB11" s="292" t="s">
        <v>421</v>
      </c>
      <c r="AC11" s="521" t="s">
        <v>316</v>
      </c>
      <c r="AD11" s="521" t="s">
        <v>426</v>
      </c>
    </row>
    <row r="12" spans="1:30" s="293" customFormat="1" ht="42.75" x14ac:dyDescent="0.25">
      <c r="A12" s="512"/>
      <c r="B12" s="513"/>
      <c r="C12" s="513"/>
      <c r="D12" s="513"/>
      <c r="E12" s="514"/>
      <c r="F12" s="291" t="s">
        <v>386</v>
      </c>
      <c r="G12" s="513"/>
      <c r="H12" s="515"/>
      <c r="I12" s="513"/>
      <c r="J12" s="506"/>
      <c r="K12" s="506"/>
      <c r="L12" s="522"/>
      <c r="M12" s="513"/>
      <c r="N12" s="506"/>
      <c r="O12" s="506"/>
      <c r="P12" s="524"/>
      <c r="Q12" s="506"/>
      <c r="R12" s="506"/>
      <c r="S12" s="506"/>
      <c r="T12" s="506"/>
      <c r="U12" s="506"/>
      <c r="V12" s="522"/>
      <c r="W12" s="513"/>
      <c r="X12" s="513"/>
      <c r="Y12" s="292" t="s">
        <v>418</v>
      </c>
      <c r="Z12" s="522"/>
      <c r="AA12" s="292" t="s">
        <v>410</v>
      </c>
      <c r="AB12" s="292" t="s">
        <v>422</v>
      </c>
      <c r="AC12" s="522"/>
      <c r="AD12" s="522"/>
    </row>
    <row r="13" spans="1:30" s="293" customFormat="1" ht="57" x14ac:dyDescent="0.25">
      <c r="A13" s="512"/>
      <c r="B13" s="513"/>
      <c r="C13" s="513"/>
      <c r="D13" s="513"/>
      <c r="E13" s="514"/>
      <c r="F13" s="291" t="s">
        <v>387</v>
      </c>
      <c r="G13" s="513"/>
      <c r="H13" s="516"/>
      <c r="I13" s="513"/>
      <c r="J13" s="506"/>
      <c r="K13" s="506"/>
      <c r="L13" s="522"/>
      <c r="M13" s="513"/>
      <c r="N13" s="506"/>
      <c r="O13" s="506"/>
      <c r="P13" s="525"/>
      <c r="Q13" s="506"/>
      <c r="R13" s="506"/>
      <c r="S13" s="506"/>
      <c r="T13" s="506"/>
      <c r="U13" s="506"/>
      <c r="V13" s="522"/>
      <c r="W13" s="513"/>
      <c r="X13" s="513"/>
      <c r="Y13" s="292" t="s">
        <v>419</v>
      </c>
      <c r="Z13" s="522"/>
      <c r="AA13" s="294" t="s">
        <v>424</v>
      </c>
      <c r="AB13" s="292" t="s">
        <v>421</v>
      </c>
      <c r="AC13" s="522"/>
      <c r="AD13" s="522"/>
    </row>
    <row r="14" spans="1:30" s="293" customFormat="1" ht="65.25" x14ac:dyDescent="0.25">
      <c r="A14" s="512"/>
      <c r="B14" s="513"/>
      <c r="C14" s="513"/>
      <c r="D14" s="513"/>
      <c r="E14" s="295" t="s">
        <v>47</v>
      </c>
      <c r="F14" s="291" t="s">
        <v>388</v>
      </c>
      <c r="G14" s="513"/>
      <c r="H14" s="516"/>
      <c r="I14" s="513"/>
      <c r="J14" s="506"/>
      <c r="K14" s="506"/>
      <c r="L14" s="523"/>
      <c r="M14" s="513"/>
      <c r="N14" s="506"/>
      <c r="O14" s="506"/>
      <c r="P14" s="525"/>
      <c r="Q14" s="506"/>
      <c r="R14" s="506"/>
      <c r="S14" s="506"/>
      <c r="T14" s="506"/>
      <c r="U14" s="506"/>
      <c r="V14" s="523"/>
      <c r="W14" s="513"/>
      <c r="X14" s="513"/>
      <c r="Y14" s="292" t="s">
        <v>420</v>
      </c>
      <c r="Z14" s="523"/>
      <c r="AA14" s="292" t="s">
        <v>425</v>
      </c>
      <c r="AB14" s="292" t="s">
        <v>423</v>
      </c>
      <c r="AC14" s="523"/>
      <c r="AD14" s="523"/>
    </row>
    <row r="15" spans="1:30" s="293" customFormat="1" ht="65.25" x14ac:dyDescent="0.25">
      <c r="A15" s="526">
        <v>2</v>
      </c>
      <c r="B15" s="513" t="s">
        <v>1174</v>
      </c>
      <c r="C15" s="513"/>
      <c r="D15" s="513"/>
      <c r="E15" s="296" t="s">
        <v>27</v>
      </c>
      <c r="F15" s="291" t="s">
        <v>398</v>
      </c>
      <c r="G15" s="513" t="s">
        <v>448</v>
      </c>
      <c r="H15" s="516" t="s">
        <v>85</v>
      </c>
      <c r="I15" s="513" t="s">
        <v>450</v>
      </c>
      <c r="J15" s="528" t="s">
        <v>69</v>
      </c>
      <c r="K15" s="528" t="s">
        <v>54</v>
      </c>
      <c r="L15" s="521" t="str">
        <f>IF(AND(J15&lt;&gt;"",K15&lt;&gt;""),VLOOKUP(J15&amp;K15,[5]Hoja4!$A$1:$B$25,2,0),"")</f>
        <v>Extrema</v>
      </c>
      <c r="M15" s="513" t="s">
        <v>1173</v>
      </c>
      <c r="N15" s="506" t="s">
        <v>731</v>
      </c>
      <c r="O15" s="506" t="s">
        <v>1172</v>
      </c>
      <c r="P15" s="513" t="s">
        <v>416</v>
      </c>
      <c r="Q15" s="506" t="s">
        <v>754</v>
      </c>
      <c r="R15" s="506" t="s">
        <v>731</v>
      </c>
      <c r="S15" s="506" t="s">
        <v>731</v>
      </c>
      <c r="T15" s="528" t="s">
        <v>69</v>
      </c>
      <c r="U15" s="528" t="s">
        <v>54</v>
      </c>
      <c r="V15" s="521" t="str">
        <f>IF(AND(T15&lt;&gt;"",U15&lt;&gt;""),VLOOKUP(T15&amp;U15,[5]Hoja4!$A$1:$B$25,2,0),"")</f>
        <v>Extrema</v>
      </c>
      <c r="W15" s="513" t="s">
        <v>1173</v>
      </c>
      <c r="X15" s="513" t="s">
        <v>35</v>
      </c>
      <c r="Y15" s="292" t="s">
        <v>453</v>
      </c>
      <c r="Z15" s="513" t="s">
        <v>402</v>
      </c>
      <c r="AA15" s="292" t="s">
        <v>410</v>
      </c>
      <c r="AB15" s="292" t="s">
        <v>422</v>
      </c>
      <c r="AC15" s="521" t="s">
        <v>316</v>
      </c>
      <c r="AD15" s="521" t="s">
        <v>458</v>
      </c>
    </row>
    <row r="16" spans="1:30" s="293" customFormat="1" ht="57" x14ac:dyDescent="0.25">
      <c r="A16" s="526"/>
      <c r="B16" s="521"/>
      <c r="C16" s="521"/>
      <c r="D16" s="521"/>
      <c r="E16" s="297" t="s">
        <v>47</v>
      </c>
      <c r="F16" s="298" t="s">
        <v>399</v>
      </c>
      <c r="G16" s="521"/>
      <c r="H16" s="527"/>
      <c r="I16" s="521"/>
      <c r="J16" s="529"/>
      <c r="K16" s="529"/>
      <c r="L16" s="522"/>
      <c r="M16" s="521"/>
      <c r="N16" s="528"/>
      <c r="O16" s="528"/>
      <c r="P16" s="528"/>
      <c r="Q16" s="528"/>
      <c r="R16" s="528"/>
      <c r="S16" s="528"/>
      <c r="T16" s="529"/>
      <c r="U16" s="529"/>
      <c r="V16" s="522"/>
      <c r="W16" s="521"/>
      <c r="X16" s="521"/>
      <c r="Y16" s="299" t="s">
        <v>454</v>
      </c>
      <c r="Z16" s="521"/>
      <c r="AA16" s="299" t="s">
        <v>109</v>
      </c>
      <c r="AB16" s="299" t="s">
        <v>456</v>
      </c>
      <c r="AC16" s="522"/>
      <c r="AD16" s="522"/>
    </row>
    <row r="17" spans="1:30" s="293" customFormat="1" ht="85.5" x14ac:dyDescent="0.25">
      <c r="A17" s="526">
        <v>3</v>
      </c>
      <c r="B17" s="513" t="s">
        <v>1174</v>
      </c>
      <c r="C17" s="513"/>
      <c r="D17" s="513"/>
      <c r="E17" s="295" t="s">
        <v>27</v>
      </c>
      <c r="F17" s="291" t="s">
        <v>400</v>
      </c>
      <c r="G17" s="513" t="s">
        <v>449</v>
      </c>
      <c r="H17" s="516" t="s">
        <v>85</v>
      </c>
      <c r="I17" s="513" t="s">
        <v>451</v>
      </c>
      <c r="J17" s="530" t="s">
        <v>1175</v>
      </c>
      <c r="K17" s="530" t="s">
        <v>32</v>
      </c>
      <c r="L17" s="531" t="str">
        <f>IF(AND(J17&lt;&gt;"",K17&lt;&gt;""),VLOOKUP(J17&amp;K17,[6]Hoja4!$A$1:$B$25,2,0),"")</f>
        <v>Alta</v>
      </c>
      <c r="M17" s="532" t="str">
        <f>VLOOKUP(L17,[6]Hoja4!$D$3:$E$6,2,0)</f>
        <v xml:space="preserve">Zona de riesgo Alta: Reducir el riesgo, Evitar, Compartir o Transferir </v>
      </c>
      <c r="N17" s="530" t="s">
        <v>731</v>
      </c>
      <c r="O17" s="530" t="s">
        <v>1172</v>
      </c>
      <c r="P17" s="532" t="s">
        <v>452</v>
      </c>
      <c r="Q17" s="530" t="s">
        <v>754</v>
      </c>
      <c r="R17" s="530" t="s">
        <v>731</v>
      </c>
      <c r="S17" s="530" t="s">
        <v>731</v>
      </c>
      <c r="T17" s="530" t="s">
        <v>57</v>
      </c>
      <c r="U17" s="530" t="s">
        <v>32</v>
      </c>
      <c r="V17" s="531" t="str">
        <f>IF(AND(T17&lt;&gt;"",U17&lt;&gt;""),VLOOKUP(T17&amp;U17,[6]Hoja4!$A$1:$B$25,2,0),"")</f>
        <v>Moderada</v>
      </c>
      <c r="W17" s="532" t="str">
        <f>VLOOKUP(V17,[6]Hoja4!$D$3:$E$6,2,0)</f>
        <v>Zona de riesgo Moderada: Asumir el riesgo, Reducir el riesgo</v>
      </c>
      <c r="X17" s="532" t="s">
        <v>196</v>
      </c>
      <c r="Y17" s="513" t="s">
        <v>455</v>
      </c>
      <c r="Z17" s="513" t="s">
        <v>402</v>
      </c>
      <c r="AA17" s="513" t="s">
        <v>107</v>
      </c>
      <c r="AB17" s="513" t="s">
        <v>457</v>
      </c>
      <c r="AC17" s="513" t="s">
        <v>316</v>
      </c>
      <c r="AD17" s="513" t="s">
        <v>459</v>
      </c>
    </row>
    <row r="18" spans="1:30" s="293" customFormat="1" ht="71.25" x14ac:dyDescent="0.25">
      <c r="A18" s="526"/>
      <c r="B18" s="513"/>
      <c r="C18" s="513"/>
      <c r="D18" s="513"/>
      <c r="E18" s="300" t="s">
        <v>47</v>
      </c>
      <c r="F18" s="291" t="s">
        <v>401</v>
      </c>
      <c r="G18" s="513"/>
      <c r="H18" s="516"/>
      <c r="I18" s="513"/>
      <c r="J18" s="530"/>
      <c r="K18" s="530"/>
      <c r="L18" s="531"/>
      <c r="M18" s="532"/>
      <c r="N18" s="530"/>
      <c r="O18" s="530"/>
      <c r="P18" s="532"/>
      <c r="Q18" s="530"/>
      <c r="R18" s="530"/>
      <c r="S18" s="530"/>
      <c r="T18" s="530"/>
      <c r="U18" s="530"/>
      <c r="V18" s="531"/>
      <c r="W18" s="532"/>
      <c r="X18" s="532"/>
      <c r="Y18" s="513"/>
      <c r="Z18" s="513"/>
      <c r="AA18" s="513"/>
      <c r="AB18" s="513"/>
      <c r="AC18" s="513"/>
      <c r="AD18" s="513"/>
    </row>
  </sheetData>
  <mergeCells count="96">
    <mergeCell ref="AB17:AB18"/>
    <mergeCell ref="AC17:AC18"/>
    <mergeCell ref="AD17:AD18"/>
    <mergeCell ref="V17:V18"/>
    <mergeCell ref="W17:W18"/>
    <mergeCell ref="X17:X18"/>
    <mergeCell ref="Y17:Y18"/>
    <mergeCell ref="Z17:Z18"/>
    <mergeCell ref="AA17:AA18"/>
    <mergeCell ref="U17:U18"/>
    <mergeCell ref="J17:J18"/>
    <mergeCell ref="K17:K18"/>
    <mergeCell ref="L17:L18"/>
    <mergeCell ref="M17:M18"/>
    <mergeCell ref="N17:N18"/>
    <mergeCell ref="O17:O18"/>
    <mergeCell ref="P17:P18"/>
    <mergeCell ref="Q17:Q18"/>
    <mergeCell ref="R17:R18"/>
    <mergeCell ref="S17:S18"/>
    <mergeCell ref="T17:T18"/>
    <mergeCell ref="W15:W16"/>
    <mergeCell ref="X15:X16"/>
    <mergeCell ref="Z15:Z16"/>
    <mergeCell ref="AC15:AC16"/>
    <mergeCell ref="AD15:AD16"/>
    <mergeCell ref="A17:A18"/>
    <mergeCell ref="B17:D18"/>
    <mergeCell ref="G17:G18"/>
    <mergeCell ref="H17:H18"/>
    <mergeCell ref="I17:I18"/>
    <mergeCell ref="V15:V16"/>
    <mergeCell ref="K15:K16"/>
    <mergeCell ref="L15:L16"/>
    <mergeCell ref="M15:M16"/>
    <mergeCell ref="N15:N16"/>
    <mergeCell ref="O15:O16"/>
    <mergeCell ref="P15:P16"/>
    <mergeCell ref="Q15:Q16"/>
    <mergeCell ref="R15:R16"/>
    <mergeCell ref="S15:S16"/>
    <mergeCell ref="T15:T16"/>
    <mergeCell ref="U15:U16"/>
    <mergeCell ref="X11:X14"/>
    <mergeCell ref="Z11:Z14"/>
    <mergeCell ref="AC11:AC14"/>
    <mergeCell ref="AD11:AD14"/>
    <mergeCell ref="A15:A16"/>
    <mergeCell ref="B15:D16"/>
    <mergeCell ref="G15:G16"/>
    <mergeCell ref="H15:H16"/>
    <mergeCell ref="I15:I16"/>
    <mergeCell ref="J15:J16"/>
    <mergeCell ref="R11:R14"/>
    <mergeCell ref="S11:S14"/>
    <mergeCell ref="T11:T14"/>
    <mergeCell ref="U11:U14"/>
    <mergeCell ref="V11:V14"/>
    <mergeCell ref="W11:W14"/>
    <mergeCell ref="L11:L14"/>
    <mergeCell ref="M11:M14"/>
    <mergeCell ref="N11:N14"/>
    <mergeCell ref="O11:O14"/>
    <mergeCell ref="P11:P14"/>
    <mergeCell ref="Q11:Q14"/>
    <mergeCell ref="Y9:AD9"/>
    <mergeCell ref="E10:F10"/>
    <mergeCell ref="A11:A14"/>
    <mergeCell ref="B11:D14"/>
    <mergeCell ref="E11:E13"/>
    <mergeCell ref="G11:G14"/>
    <mergeCell ref="H11:H14"/>
    <mergeCell ref="I11:I14"/>
    <mergeCell ref="J11:J14"/>
    <mergeCell ref="K11:K14"/>
    <mergeCell ref="J9:L9"/>
    <mergeCell ref="M9:M10"/>
    <mergeCell ref="N9:S9"/>
    <mergeCell ref="T9:V9"/>
    <mergeCell ref="W9:W10"/>
    <mergeCell ref="X9:X10"/>
    <mergeCell ref="A5:G5"/>
    <mergeCell ref="H5:I5"/>
    <mergeCell ref="A7:G7"/>
    <mergeCell ref="H7:I7"/>
    <mergeCell ref="A9:A10"/>
    <mergeCell ref="B9:D10"/>
    <mergeCell ref="E9:F9"/>
    <mergeCell ref="G9:I9"/>
    <mergeCell ref="A1:F3"/>
    <mergeCell ref="G1:V1"/>
    <mergeCell ref="W1:AD1"/>
    <mergeCell ref="G2:V2"/>
    <mergeCell ref="W2:AD2"/>
    <mergeCell ref="G3:V3"/>
    <mergeCell ref="W3:AD3"/>
  </mergeCells>
  <conditionalFormatting sqref="L11:L12">
    <cfRule type="cellIs" dxfId="915" priority="21" operator="equal">
      <formula>"Extrema"</formula>
    </cfRule>
    <cfRule type="cellIs" dxfId="914" priority="22" operator="equal">
      <formula>"Alta"</formula>
    </cfRule>
    <cfRule type="cellIs" dxfId="913" priority="23" operator="equal">
      <formula>"Moderada"</formula>
    </cfRule>
    <cfRule type="cellIs" dxfId="912" priority="24" operator="equal">
      <formula>"Baja"</formula>
    </cfRule>
  </conditionalFormatting>
  <conditionalFormatting sqref="V11:V12">
    <cfRule type="cellIs" dxfId="911" priority="17" operator="equal">
      <formula>"Extrema"</formula>
    </cfRule>
    <cfRule type="cellIs" dxfId="910" priority="18" operator="equal">
      <formula>"Alta"</formula>
    </cfRule>
    <cfRule type="cellIs" dxfId="909" priority="19" operator="equal">
      <formula>"Moderada"</formula>
    </cfRule>
    <cfRule type="cellIs" dxfId="908" priority="20" operator="equal">
      <formula>"Baja"</formula>
    </cfRule>
  </conditionalFormatting>
  <conditionalFormatting sqref="L15">
    <cfRule type="cellIs" dxfId="907" priority="13" operator="equal">
      <formula>"Extrema"</formula>
    </cfRule>
    <cfRule type="cellIs" dxfId="906" priority="14" operator="equal">
      <formula>"Alta"</formula>
    </cfRule>
    <cfRule type="cellIs" dxfId="905" priority="15" operator="equal">
      <formula>"Moderada"</formula>
    </cfRule>
    <cfRule type="cellIs" dxfId="904" priority="16" operator="equal">
      <formula>"Baja"</formula>
    </cfRule>
  </conditionalFormatting>
  <conditionalFormatting sqref="V15">
    <cfRule type="cellIs" dxfId="903" priority="9" operator="equal">
      <formula>"Extrema"</formula>
    </cfRule>
    <cfRule type="cellIs" dxfId="902" priority="10" operator="equal">
      <formula>"Alta"</formula>
    </cfRule>
    <cfRule type="cellIs" dxfId="901" priority="11" operator="equal">
      <formula>"Moderada"</formula>
    </cfRule>
    <cfRule type="cellIs" dxfId="900" priority="12" operator="equal">
      <formula>"Baja"</formula>
    </cfRule>
  </conditionalFormatting>
  <conditionalFormatting sqref="L17">
    <cfRule type="cellIs" dxfId="899" priority="5" operator="equal">
      <formula>"Extrema"</formula>
    </cfRule>
    <cfRule type="cellIs" dxfId="898" priority="6" operator="equal">
      <formula>"Alta"</formula>
    </cfRule>
    <cfRule type="cellIs" dxfId="897" priority="7" operator="equal">
      <formula>"Moderada"</formula>
    </cfRule>
    <cfRule type="cellIs" dxfId="896" priority="8" operator="equal">
      <formula>"Baja"</formula>
    </cfRule>
  </conditionalFormatting>
  <conditionalFormatting sqref="V17">
    <cfRule type="cellIs" dxfId="895" priority="1" operator="equal">
      <formula>"Extrema"</formula>
    </cfRule>
    <cfRule type="cellIs" dxfId="894" priority="2" operator="equal">
      <formula>"Alta"</formula>
    </cfRule>
    <cfRule type="cellIs" dxfId="893" priority="3" operator="equal">
      <formula>"Moderada"</formula>
    </cfRule>
    <cfRule type="cellIs" dxfId="892" priority="4" operator="equal">
      <formula>"Baja"</formula>
    </cfRule>
  </conditionalFormatting>
  <printOptions horizontalCentered="1" headings="1"/>
  <pageMargins left="0.25" right="0.25" top="0.75" bottom="0.75" header="0.3" footer="0.3"/>
  <pageSetup scale="23"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'H:\INSOR- Productos\[MAPA DE RIESGOS INSTITUCIONAL.xlsx]Tablas'!#REF!</xm:f>
          </x14:formula1>
          <xm:sqref>N11:N14 R11:S14</xm:sqref>
        </x14:dataValidation>
        <x14:dataValidation type="list" allowBlank="1" showInputMessage="1" showErrorMessage="1">
          <x14:formula1>
            <xm:f>'\\172.16.10.2\Medición y Mejora\Users\yulieth.diaz\AppData\Local\Microsoft\Windows\Temporary Internet Files\Content.Outlook\L2809UNK\[Matriz de Riesgos MSPI.XLSX]Tablas'!#REF!</xm:f>
          </x14:formula1>
          <xm:sqref>Q17:U18 J17:K18 N17:O18 X17:X18</xm:sqref>
        </x14:dataValidation>
        <x14:dataValidation type="list" allowBlank="1" showInputMessage="1" showErrorMessage="1">
          <x14:formula1>
            <xm:f>'C:\Users\yulieth.diaz\Downloads\[MAPA DE RIESGOS DEL PROCESOgt.xlsx]Tablas'!#REF!</xm:f>
          </x14:formula1>
          <xm:sqref>J11:J14 T11:T14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FIW178"/>
  <sheetViews>
    <sheetView showGridLines="0" view="pageBreakPreview" zoomScale="70" zoomScaleNormal="50" zoomScaleSheetLayoutView="70" workbookViewId="0">
      <selection activeCell="AE170" sqref="AE170"/>
    </sheetView>
  </sheetViews>
  <sheetFormatPr baseColWidth="10" defaultRowHeight="89.25" customHeight="1" x14ac:dyDescent="0.25"/>
  <cols>
    <col min="1" max="1" width="3.7109375" style="81" customWidth="1"/>
    <col min="2" max="2" width="14.42578125" style="81" customWidth="1"/>
    <col min="3" max="3" width="14.140625" style="81" customWidth="1"/>
    <col min="4" max="4" width="26.85546875" style="81" customWidth="1"/>
    <col min="5" max="5" width="16" style="249" customWidth="1"/>
    <col min="6" max="6" width="25.5703125" style="250" customWidth="1"/>
    <col min="7" max="7" width="28.7109375" style="251" customWidth="1"/>
    <col min="8" max="8" width="30.42578125" style="81" customWidth="1"/>
    <col min="9" max="9" width="11.140625" style="81" bestFit="1" customWidth="1"/>
    <col min="10" max="10" width="9.7109375" style="81" bestFit="1" customWidth="1"/>
    <col min="11" max="11" width="14.140625" style="81" bestFit="1" customWidth="1"/>
    <col min="12" max="12" width="3.7109375" style="252" customWidth="1"/>
    <col min="13" max="13" width="7.7109375" style="253" customWidth="1"/>
    <col min="14" max="14" width="3.7109375" style="252" customWidth="1"/>
    <col min="15" max="15" width="13.42578125" style="252" customWidth="1"/>
    <col min="16" max="16" width="5.7109375" style="252" customWidth="1"/>
    <col min="17" max="17" width="10.7109375" style="252" customWidth="1"/>
    <col min="18" max="18" width="9.28515625" style="252" customWidth="1"/>
    <col min="19" max="19" width="10.7109375" style="252" customWidth="1"/>
    <col min="20" max="20" width="11.42578125" style="252" customWidth="1"/>
    <col min="21" max="21" width="10.7109375" style="252" customWidth="1"/>
    <col min="22" max="22" width="13.5703125" style="252" customWidth="1"/>
    <col min="23" max="23" width="7" style="81" customWidth="1"/>
    <col min="24" max="24" width="17" style="81" customWidth="1"/>
    <col min="25" max="25" width="7" style="81" customWidth="1"/>
    <col min="26" max="27" width="13" style="254" bestFit="1" customWidth="1"/>
    <col min="28" max="28" width="25.85546875" style="254" customWidth="1"/>
    <col min="29" max="30" width="25.7109375" style="254" customWidth="1"/>
    <col min="31" max="31" width="25.140625" style="81" customWidth="1"/>
    <col min="32" max="34" width="18.7109375" style="81" customWidth="1"/>
    <col min="35" max="35" width="4.85546875" style="81" customWidth="1"/>
    <col min="36" max="227" width="11.42578125" style="81"/>
    <col min="228" max="228" width="16.28515625" style="81" customWidth="1"/>
    <col min="229" max="229" width="19.7109375" style="81" customWidth="1"/>
    <col min="230" max="230" width="33.42578125" style="81" customWidth="1"/>
    <col min="231" max="231" width="25" style="81" customWidth="1"/>
    <col min="232" max="233" width="9.42578125" style="81" customWidth="1"/>
    <col min="234" max="234" width="25.7109375" style="81" customWidth="1"/>
    <col min="235" max="235" width="36.7109375" style="81" customWidth="1"/>
    <col min="236" max="236" width="50.7109375" style="81" customWidth="1"/>
    <col min="237" max="237" width="34.140625" style="81" customWidth="1"/>
    <col min="238" max="238" width="10.28515625" style="81" customWidth="1"/>
    <col min="239" max="239" width="11.5703125" style="81" customWidth="1"/>
    <col min="240" max="240" width="8.7109375" style="81" customWidth="1"/>
    <col min="241" max="241" width="7.7109375" style="81" customWidth="1"/>
    <col min="242" max="242" width="9" style="81" customWidth="1"/>
    <col min="243" max="243" width="10.28515625" style="81" customWidth="1"/>
    <col min="244" max="244" width="5" style="81" customWidth="1"/>
    <col min="245" max="245" width="11" style="81" customWidth="1"/>
    <col min="246" max="246" width="5.140625" style="81" bestFit="1" customWidth="1"/>
    <col min="247" max="247" width="10.85546875" style="81" customWidth="1"/>
    <col min="248" max="248" width="5.28515625" style="81" customWidth="1"/>
    <col min="249" max="249" width="10.7109375" style="81" customWidth="1"/>
    <col min="250" max="250" width="4.7109375" style="81" bestFit="1" customWidth="1"/>
    <col min="251" max="251" width="10.7109375" style="81" customWidth="1"/>
    <col min="252" max="252" width="8.28515625" style="81" customWidth="1"/>
    <col min="253" max="253" width="10.7109375" style="81" customWidth="1"/>
    <col min="254" max="254" width="19" style="81" customWidth="1"/>
    <col min="255" max="255" width="9.140625" style="81" customWidth="1"/>
    <col min="256" max="256" width="71.140625" style="81" customWidth="1"/>
    <col min="257" max="257" width="17.7109375" style="81" customWidth="1"/>
    <col min="258" max="258" width="75.85546875" style="81" customWidth="1"/>
    <col min="259" max="260" width="11.42578125" style="81"/>
    <col min="261" max="261" width="32.42578125" style="81" customWidth="1"/>
    <col min="262" max="262" width="33.7109375" style="81" customWidth="1"/>
    <col min="263" max="263" width="30.7109375" style="81" customWidth="1"/>
    <col min="264" max="483" width="11.42578125" style="81"/>
    <col min="484" max="484" width="16.28515625" style="81" customWidth="1"/>
    <col min="485" max="485" width="19.7109375" style="81" customWidth="1"/>
    <col min="486" max="486" width="33.42578125" style="81" customWidth="1"/>
    <col min="487" max="487" width="25" style="81" customWidth="1"/>
    <col min="488" max="489" width="9.42578125" style="81" customWidth="1"/>
    <col min="490" max="490" width="25.7109375" style="81" customWidth="1"/>
    <col min="491" max="491" width="36.7109375" style="81" customWidth="1"/>
    <col min="492" max="492" width="50.7109375" style="81" customWidth="1"/>
    <col min="493" max="493" width="34.140625" style="81" customWidth="1"/>
    <col min="494" max="494" width="10.28515625" style="81" customWidth="1"/>
    <col min="495" max="495" width="11.5703125" style="81" customWidth="1"/>
    <col min="496" max="496" width="8.7109375" style="81" customWidth="1"/>
    <col min="497" max="497" width="7.7109375" style="81" customWidth="1"/>
    <col min="498" max="498" width="9" style="81" customWidth="1"/>
    <col min="499" max="499" width="10.28515625" style="81" customWidth="1"/>
    <col min="500" max="500" width="5" style="81" customWidth="1"/>
    <col min="501" max="501" width="11" style="81" customWidth="1"/>
    <col min="502" max="502" width="5.140625" style="81" bestFit="1" customWidth="1"/>
    <col min="503" max="503" width="10.85546875" style="81" customWidth="1"/>
    <col min="504" max="504" width="5.28515625" style="81" customWidth="1"/>
    <col min="505" max="505" width="10.7109375" style="81" customWidth="1"/>
    <col min="506" max="506" width="4.7109375" style="81" bestFit="1" customWidth="1"/>
    <col min="507" max="507" width="10.7109375" style="81" customWidth="1"/>
    <col min="508" max="508" width="8.28515625" style="81" customWidth="1"/>
    <col min="509" max="509" width="10.7109375" style="81" customWidth="1"/>
    <col min="510" max="510" width="19" style="81" customWidth="1"/>
    <col min="511" max="511" width="9.140625" style="81" customWidth="1"/>
    <col min="512" max="512" width="71.140625" style="81" customWidth="1"/>
    <col min="513" max="513" width="17.7109375" style="81" customWidth="1"/>
    <col min="514" max="514" width="75.85546875" style="81" customWidth="1"/>
    <col min="515" max="516" width="11.42578125" style="81"/>
    <col min="517" max="517" width="32.42578125" style="81" customWidth="1"/>
    <col min="518" max="518" width="33.7109375" style="81" customWidth="1"/>
    <col min="519" max="519" width="30.7109375" style="81" customWidth="1"/>
    <col min="520" max="739" width="11.42578125" style="81"/>
    <col min="740" max="740" width="16.28515625" style="81" customWidth="1"/>
    <col min="741" max="741" width="19.7109375" style="81" customWidth="1"/>
    <col min="742" max="742" width="33.42578125" style="81" customWidth="1"/>
    <col min="743" max="743" width="25" style="81" customWidth="1"/>
    <col min="744" max="745" width="9.42578125" style="81" customWidth="1"/>
    <col min="746" max="746" width="25.7109375" style="81" customWidth="1"/>
    <col min="747" max="747" width="36.7109375" style="81" customWidth="1"/>
    <col min="748" max="748" width="50.7109375" style="81" customWidth="1"/>
    <col min="749" max="749" width="34.140625" style="81" customWidth="1"/>
    <col min="750" max="750" width="10.28515625" style="81" customWidth="1"/>
    <col min="751" max="751" width="11.5703125" style="81" customWidth="1"/>
    <col min="752" max="752" width="8.7109375" style="81" customWidth="1"/>
    <col min="753" max="753" width="7.7109375" style="81" customWidth="1"/>
    <col min="754" max="754" width="9" style="81" customWidth="1"/>
    <col min="755" max="755" width="10.28515625" style="81" customWidth="1"/>
    <col min="756" max="756" width="5" style="81" customWidth="1"/>
    <col min="757" max="757" width="11" style="81" customWidth="1"/>
    <col min="758" max="758" width="5.140625" style="81" bestFit="1" customWidth="1"/>
    <col min="759" max="759" width="10.85546875" style="81" customWidth="1"/>
    <col min="760" max="760" width="5.28515625" style="81" customWidth="1"/>
    <col min="761" max="761" width="10.7109375" style="81" customWidth="1"/>
    <col min="762" max="762" width="4.7109375" style="81" bestFit="1" customWidth="1"/>
    <col min="763" max="763" width="10.7109375" style="81" customWidth="1"/>
    <col min="764" max="764" width="8.28515625" style="81" customWidth="1"/>
    <col min="765" max="765" width="10.7109375" style="81" customWidth="1"/>
    <col min="766" max="766" width="19" style="81" customWidth="1"/>
    <col min="767" max="767" width="9.140625" style="81" customWidth="1"/>
    <col min="768" max="768" width="71.140625" style="81" customWidth="1"/>
    <col min="769" max="769" width="17.7109375" style="81" customWidth="1"/>
    <col min="770" max="770" width="75.85546875" style="81" customWidth="1"/>
    <col min="771" max="772" width="11.42578125" style="81"/>
    <col min="773" max="773" width="32.42578125" style="81" customWidth="1"/>
    <col min="774" max="774" width="33.7109375" style="81" customWidth="1"/>
    <col min="775" max="775" width="30.7109375" style="81" customWidth="1"/>
    <col min="776" max="995" width="11.42578125" style="81"/>
    <col min="996" max="996" width="16.28515625" style="81" customWidth="1"/>
    <col min="997" max="997" width="19.7109375" style="81" customWidth="1"/>
    <col min="998" max="998" width="33.42578125" style="81" customWidth="1"/>
    <col min="999" max="999" width="25" style="81" customWidth="1"/>
    <col min="1000" max="1001" width="9.42578125" style="81" customWidth="1"/>
    <col min="1002" max="1002" width="25.7109375" style="81" customWidth="1"/>
    <col min="1003" max="1003" width="36.7109375" style="81" customWidth="1"/>
    <col min="1004" max="1004" width="50.7109375" style="81" customWidth="1"/>
    <col min="1005" max="1005" width="34.140625" style="81" customWidth="1"/>
    <col min="1006" max="1006" width="10.28515625" style="81" customWidth="1"/>
    <col min="1007" max="1007" width="11.5703125" style="81" customWidth="1"/>
    <col min="1008" max="1008" width="8.7109375" style="81" customWidth="1"/>
    <col min="1009" max="1009" width="7.7109375" style="81" customWidth="1"/>
    <col min="1010" max="1010" width="9" style="81" customWidth="1"/>
    <col min="1011" max="1011" width="10.28515625" style="81" customWidth="1"/>
    <col min="1012" max="1012" width="5" style="81" customWidth="1"/>
    <col min="1013" max="1013" width="11" style="81" customWidth="1"/>
    <col min="1014" max="1014" width="5.140625" style="81" bestFit="1" customWidth="1"/>
    <col min="1015" max="1015" width="10.85546875" style="81" customWidth="1"/>
    <col min="1016" max="1016" width="5.28515625" style="81" customWidth="1"/>
    <col min="1017" max="1017" width="10.7109375" style="81" customWidth="1"/>
    <col min="1018" max="1018" width="4.7109375" style="81" bestFit="1" customWidth="1"/>
    <col min="1019" max="1019" width="10.7109375" style="81" customWidth="1"/>
    <col min="1020" max="1020" width="8.28515625" style="81" customWidth="1"/>
    <col min="1021" max="1021" width="10.7109375" style="81" customWidth="1"/>
    <col min="1022" max="1022" width="19" style="81" customWidth="1"/>
    <col min="1023" max="1023" width="9.140625" style="81" customWidth="1"/>
    <col min="1024" max="1024" width="71.140625" style="81" customWidth="1"/>
    <col min="1025" max="1025" width="17.7109375" style="81" customWidth="1"/>
    <col min="1026" max="1026" width="75.85546875" style="81" customWidth="1"/>
    <col min="1027" max="1028" width="11.42578125" style="81"/>
    <col min="1029" max="1029" width="32.42578125" style="81" customWidth="1"/>
    <col min="1030" max="1030" width="33.7109375" style="81" customWidth="1"/>
    <col min="1031" max="1031" width="30.7109375" style="81" customWidth="1"/>
    <col min="1032" max="1251" width="11.42578125" style="81"/>
    <col min="1252" max="1252" width="16.28515625" style="81" customWidth="1"/>
    <col min="1253" max="1253" width="19.7109375" style="81" customWidth="1"/>
    <col min="1254" max="1254" width="33.42578125" style="81" customWidth="1"/>
    <col min="1255" max="1255" width="25" style="81" customWidth="1"/>
    <col min="1256" max="1257" width="9.42578125" style="81" customWidth="1"/>
    <col min="1258" max="1258" width="25.7109375" style="81" customWidth="1"/>
    <col min="1259" max="1259" width="36.7109375" style="81" customWidth="1"/>
    <col min="1260" max="1260" width="50.7109375" style="81" customWidth="1"/>
    <col min="1261" max="1261" width="34.140625" style="81" customWidth="1"/>
    <col min="1262" max="1262" width="10.28515625" style="81" customWidth="1"/>
    <col min="1263" max="1263" width="11.5703125" style="81" customWidth="1"/>
    <col min="1264" max="1264" width="8.7109375" style="81" customWidth="1"/>
    <col min="1265" max="1265" width="7.7109375" style="81" customWidth="1"/>
    <col min="1266" max="1266" width="9" style="81" customWidth="1"/>
    <col min="1267" max="1267" width="10.28515625" style="81" customWidth="1"/>
    <col min="1268" max="1268" width="5" style="81" customWidth="1"/>
    <col min="1269" max="1269" width="11" style="81" customWidth="1"/>
    <col min="1270" max="1270" width="5.140625" style="81" bestFit="1" customWidth="1"/>
    <col min="1271" max="1271" width="10.85546875" style="81" customWidth="1"/>
    <col min="1272" max="1272" width="5.28515625" style="81" customWidth="1"/>
    <col min="1273" max="1273" width="10.7109375" style="81" customWidth="1"/>
    <col min="1274" max="1274" width="4.7109375" style="81" bestFit="1" customWidth="1"/>
    <col min="1275" max="1275" width="10.7109375" style="81" customWidth="1"/>
    <col min="1276" max="1276" width="8.28515625" style="81" customWidth="1"/>
    <col min="1277" max="1277" width="10.7109375" style="81" customWidth="1"/>
    <col min="1278" max="1278" width="19" style="81" customWidth="1"/>
    <col min="1279" max="1279" width="9.140625" style="81" customWidth="1"/>
    <col min="1280" max="1280" width="71.140625" style="81" customWidth="1"/>
    <col min="1281" max="1281" width="17.7109375" style="81" customWidth="1"/>
    <col min="1282" max="1282" width="75.85546875" style="81" customWidth="1"/>
    <col min="1283" max="1284" width="11.42578125" style="81"/>
    <col min="1285" max="1285" width="32.42578125" style="81" customWidth="1"/>
    <col min="1286" max="1286" width="33.7109375" style="81" customWidth="1"/>
    <col min="1287" max="1287" width="30.7109375" style="81" customWidth="1"/>
    <col min="1288" max="1507" width="11.42578125" style="81"/>
    <col min="1508" max="1508" width="16.28515625" style="81" customWidth="1"/>
    <col min="1509" max="1509" width="19.7109375" style="81" customWidth="1"/>
    <col min="1510" max="1510" width="33.42578125" style="81" customWidth="1"/>
    <col min="1511" max="1511" width="25" style="81" customWidth="1"/>
    <col min="1512" max="1513" width="9.42578125" style="81" customWidth="1"/>
    <col min="1514" max="1514" width="25.7109375" style="81" customWidth="1"/>
    <col min="1515" max="1515" width="36.7109375" style="81" customWidth="1"/>
    <col min="1516" max="1516" width="50.7109375" style="81" customWidth="1"/>
    <col min="1517" max="1517" width="34.140625" style="81" customWidth="1"/>
    <col min="1518" max="1518" width="10.28515625" style="81" customWidth="1"/>
    <col min="1519" max="1519" width="11.5703125" style="81" customWidth="1"/>
    <col min="1520" max="1520" width="8.7109375" style="81" customWidth="1"/>
    <col min="1521" max="1521" width="7.7109375" style="81" customWidth="1"/>
    <col min="1522" max="1522" width="9" style="81" customWidth="1"/>
    <col min="1523" max="1523" width="10.28515625" style="81" customWidth="1"/>
    <col min="1524" max="1524" width="5" style="81" customWidth="1"/>
    <col min="1525" max="1525" width="11" style="81" customWidth="1"/>
    <col min="1526" max="1526" width="5.140625" style="81" bestFit="1" customWidth="1"/>
    <col min="1527" max="1527" width="10.85546875" style="81" customWidth="1"/>
    <col min="1528" max="1528" width="5.28515625" style="81" customWidth="1"/>
    <col min="1529" max="1529" width="10.7109375" style="81" customWidth="1"/>
    <col min="1530" max="1530" width="4.7109375" style="81" bestFit="1" customWidth="1"/>
    <col min="1531" max="1531" width="10.7109375" style="81" customWidth="1"/>
    <col min="1532" max="1532" width="8.28515625" style="81" customWidth="1"/>
    <col min="1533" max="1533" width="10.7109375" style="81" customWidth="1"/>
    <col min="1534" max="1534" width="19" style="81" customWidth="1"/>
    <col min="1535" max="1535" width="9.140625" style="81" customWidth="1"/>
    <col min="1536" max="1536" width="71.140625" style="81" customWidth="1"/>
    <col min="1537" max="1537" width="17.7109375" style="81" customWidth="1"/>
    <col min="1538" max="1538" width="75.85546875" style="81" customWidth="1"/>
    <col min="1539" max="1540" width="11.42578125" style="81"/>
    <col min="1541" max="1541" width="32.42578125" style="81" customWidth="1"/>
    <col min="1542" max="1542" width="33.7109375" style="81" customWidth="1"/>
    <col min="1543" max="1543" width="30.7109375" style="81" customWidth="1"/>
    <col min="1544" max="1763" width="11.42578125" style="81"/>
    <col min="1764" max="1764" width="16.28515625" style="81" customWidth="1"/>
    <col min="1765" max="1765" width="19.7109375" style="81" customWidth="1"/>
    <col min="1766" max="1766" width="33.42578125" style="81" customWidth="1"/>
    <col min="1767" max="1767" width="25" style="81" customWidth="1"/>
    <col min="1768" max="1769" width="9.42578125" style="81" customWidth="1"/>
    <col min="1770" max="1770" width="25.7109375" style="81" customWidth="1"/>
    <col min="1771" max="1771" width="36.7109375" style="81" customWidth="1"/>
    <col min="1772" max="1772" width="50.7109375" style="81" customWidth="1"/>
    <col min="1773" max="1773" width="34.140625" style="81" customWidth="1"/>
    <col min="1774" max="1774" width="10.28515625" style="81" customWidth="1"/>
    <col min="1775" max="1775" width="11.5703125" style="81" customWidth="1"/>
    <col min="1776" max="1776" width="8.7109375" style="81" customWidth="1"/>
    <col min="1777" max="1777" width="7.7109375" style="81" customWidth="1"/>
    <col min="1778" max="1778" width="9" style="81" customWidth="1"/>
    <col min="1779" max="1779" width="10.28515625" style="81" customWidth="1"/>
    <col min="1780" max="1780" width="5" style="81" customWidth="1"/>
    <col min="1781" max="1781" width="11" style="81" customWidth="1"/>
    <col min="1782" max="1782" width="5.140625" style="81" bestFit="1" customWidth="1"/>
    <col min="1783" max="1783" width="10.85546875" style="81" customWidth="1"/>
    <col min="1784" max="1784" width="5.28515625" style="81" customWidth="1"/>
    <col min="1785" max="1785" width="10.7109375" style="81" customWidth="1"/>
    <col min="1786" max="1786" width="4.7109375" style="81" bestFit="1" customWidth="1"/>
    <col min="1787" max="1787" width="10.7109375" style="81" customWidth="1"/>
    <col min="1788" max="1788" width="8.28515625" style="81" customWidth="1"/>
    <col min="1789" max="1789" width="10.7109375" style="81" customWidth="1"/>
    <col min="1790" max="1790" width="19" style="81" customWidth="1"/>
    <col min="1791" max="1791" width="9.140625" style="81" customWidth="1"/>
    <col min="1792" max="1792" width="71.140625" style="81" customWidth="1"/>
    <col min="1793" max="1793" width="17.7109375" style="81" customWidth="1"/>
    <col min="1794" max="1794" width="75.85546875" style="81" customWidth="1"/>
    <col min="1795" max="1796" width="11.42578125" style="81"/>
    <col min="1797" max="1797" width="32.42578125" style="81" customWidth="1"/>
    <col min="1798" max="1798" width="33.7109375" style="81" customWidth="1"/>
    <col min="1799" max="1799" width="30.7109375" style="81" customWidth="1"/>
    <col min="1800" max="2019" width="11.42578125" style="81"/>
    <col min="2020" max="2020" width="16.28515625" style="81" customWidth="1"/>
    <col min="2021" max="2021" width="19.7109375" style="81" customWidth="1"/>
    <col min="2022" max="2022" width="33.42578125" style="81" customWidth="1"/>
    <col min="2023" max="2023" width="25" style="81" customWidth="1"/>
    <col min="2024" max="2025" width="9.42578125" style="81" customWidth="1"/>
    <col min="2026" max="2026" width="25.7109375" style="81" customWidth="1"/>
    <col min="2027" max="2027" width="36.7109375" style="81" customWidth="1"/>
    <col min="2028" max="2028" width="50.7109375" style="81" customWidth="1"/>
    <col min="2029" max="2029" width="34.140625" style="81" customWidth="1"/>
    <col min="2030" max="2030" width="10.28515625" style="81" customWidth="1"/>
    <col min="2031" max="2031" width="11.5703125" style="81" customWidth="1"/>
    <col min="2032" max="2032" width="8.7109375" style="81" customWidth="1"/>
    <col min="2033" max="2033" width="7.7109375" style="81" customWidth="1"/>
    <col min="2034" max="2034" width="9" style="81" customWidth="1"/>
    <col min="2035" max="2035" width="10.28515625" style="81" customWidth="1"/>
    <col min="2036" max="2036" width="5" style="81" customWidth="1"/>
    <col min="2037" max="2037" width="11" style="81" customWidth="1"/>
    <col min="2038" max="2038" width="5.140625" style="81" bestFit="1" customWidth="1"/>
    <col min="2039" max="2039" width="10.85546875" style="81" customWidth="1"/>
    <col min="2040" max="2040" width="5.28515625" style="81" customWidth="1"/>
    <col min="2041" max="2041" width="10.7109375" style="81" customWidth="1"/>
    <col min="2042" max="2042" width="4.7109375" style="81" bestFit="1" customWidth="1"/>
    <col min="2043" max="2043" width="10.7109375" style="81" customWidth="1"/>
    <col min="2044" max="2044" width="8.28515625" style="81" customWidth="1"/>
    <col min="2045" max="2045" width="10.7109375" style="81" customWidth="1"/>
    <col min="2046" max="2046" width="19" style="81" customWidth="1"/>
    <col min="2047" max="2047" width="9.140625" style="81" customWidth="1"/>
    <col min="2048" max="2048" width="71.140625" style="81" customWidth="1"/>
    <col min="2049" max="2049" width="17.7109375" style="81" customWidth="1"/>
    <col min="2050" max="2050" width="75.85546875" style="81" customWidth="1"/>
    <col min="2051" max="2052" width="11.42578125" style="81"/>
    <col min="2053" max="2053" width="32.42578125" style="81" customWidth="1"/>
    <col min="2054" max="2054" width="33.7109375" style="81" customWidth="1"/>
    <col min="2055" max="2055" width="30.7109375" style="81" customWidth="1"/>
    <col min="2056" max="2275" width="11.42578125" style="81"/>
    <col min="2276" max="2276" width="16.28515625" style="81" customWidth="1"/>
    <col min="2277" max="2277" width="19.7109375" style="81" customWidth="1"/>
    <col min="2278" max="2278" width="33.42578125" style="81" customWidth="1"/>
    <col min="2279" max="2279" width="25" style="81" customWidth="1"/>
    <col min="2280" max="2281" width="9.42578125" style="81" customWidth="1"/>
    <col min="2282" max="2282" width="25.7109375" style="81" customWidth="1"/>
    <col min="2283" max="2283" width="36.7109375" style="81" customWidth="1"/>
    <col min="2284" max="2284" width="50.7109375" style="81" customWidth="1"/>
    <col min="2285" max="2285" width="34.140625" style="81" customWidth="1"/>
    <col min="2286" max="2286" width="10.28515625" style="81" customWidth="1"/>
    <col min="2287" max="2287" width="11.5703125" style="81" customWidth="1"/>
    <col min="2288" max="2288" width="8.7109375" style="81" customWidth="1"/>
    <col min="2289" max="2289" width="7.7109375" style="81" customWidth="1"/>
    <col min="2290" max="2290" width="9" style="81" customWidth="1"/>
    <col min="2291" max="2291" width="10.28515625" style="81" customWidth="1"/>
    <col min="2292" max="2292" width="5" style="81" customWidth="1"/>
    <col min="2293" max="2293" width="11" style="81" customWidth="1"/>
    <col min="2294" max="2294" width="5.140625" style="81" bestFit="1" customWidth="1"/>
    <col min="2295" max="2295" width="10.85546875" style="81" customWidth="1"/>
    <col min="2296" max="2296" width="5.28515625" style="81" customWidth="1"/>
    <col min="2297" max="2297" width="10.7109375" style="81" customWidth="1"/>
    <col min="2298" max="2298" width="4.7109375" style="81" bestFit="1" customWidth="1"/>
    <col min="2299" max="2299" width="10.7109375" style="81" customWidth="1"/>
    <col min="2300" max="2300" width="8.28515625" style="81" customWidth="1"/>
    <col min="2301" max="2301" width="10.7109375" style="81" customWidth="1"/>
    <col min="2302" max="2302" width="19" style="81" customWidth="1"/>
    <col min="2303" max="2303" width="9.140625" style="81" customWidth="1"/>
    <col min="2304" max="2304" width="71.140625" style="81" customWidth="1"/>
    <col min="2305" max="2305" width="17.7109375" style="81" customWidth="1"/>
    <col min="2306" max="2306" width="75.85546875" style="81" customWidth="1"/>
    <col min="2307" max="2308" width="11.42578125" style="81"/>
    <col min="2309" max="2309" width="32.42578125" style="81" customWidth="1"/>
    <col min="2310" max="2310" width="33.7109375" style="81" customWidth="1"/>
    <col min="2311" max="2311" width="30.7109375" style="81" customWidth="1"/>
    <col min="2312" max="2531" width="11.42578125" style="81"/>
    <col min="2532" max="2532" width="16.28515625" style="81" customWidth="1"/>
    <col min="2533" max="2533" width="19.7109375" style="81" customWidth="1"/>
    <col min="2534" max="2534" width="33.42578125" style="81" customWidth="1"/>
    <col min="2535" max="2535" width="25" style="81" customWidth="1"/>
    <col min="2536" max="2537" width="9.42578125" style="81" customWidth="1"/>
    <col min="2538" max="2538" width="25.7109375" style="81" customWidth="1"/>
    <col min="2539" max="2539" width="36.7109375" style="81" customWidth="1"/>
    <col min="2540" max="2540" width="50.7109375" style="81" customWidth="1"/>
    <col min="2541" max="2541" width="34.140625" style="81" customWidth="1"/>
    <col min="2542" max="2542" width="10.28515625" style="81" customWidth="1"/>
    <col min="2543" max="2543" width="11.5703125" style="81" customWidth="1"/>
    <col min="2544" max="2544" width="8.7109375" style="81" customWidth="1"/>
    <col min="2545" max="2545" width="7.7109375" style="81" customWidth="1"/>
    <col min="2546" max="2546" width="9" style="81" customWidth="1"/>
    <col min="2547" max="2547" width="10.28515625" style="81" customWidth="1"/>
    <col min="2548" max="2548" width="5" style="81" customWidth="1"/>
    <col min="2549" max="2549" width="11" style="81" customWidth="1"/>
    <col min="2550" max="2550" width="5.140625" style="81" bestFit="1" customWidth="1"/>
    <col min="2551" max="2551" width="10.85546875" style="81" customWidth="1"/>
    <col min="2552" max="2552" width="5.28515625" style="81" customWidth="1"/>
    <col min="2553" max="2553" width="10.7109375" style="81" customWidth="1"/>
    <col min="2554" max="2554" width="4.7109375" style="81" bestFit="1" customWidth="1"/>
    <col min="2555" max="2555" width="10.7109375" style="81" customWidth="1"/>
    <col min="2556" max="2556" width="8.28515625" style="81" customWidth="1"/>
    <col min="2557" max="2557" width="10.7109375" style="81" customWidth="1"/>
    <col min="2558" max="2558" width="19" style="81" customWidth="1"/>
    <col min="2559" max="2559" width="9.140625" style="81" customWidth="1"/>
    <col min="2560" max="2560" width="71.140625" style="81" customWidth="1"/>
    <col min="2561" max="2561" width="17.7109375" style="81" customWidth="1"/>
    <col min="2562" max="2562" width="75.85546875" style="81" customWidth="1"/>
    <col min="2563" max="2564" width="11.42578125" style="81"/>
    <col min="2565" max="2565" width="32.42578125" style="81" customWidth="1"/>
    <col min="2566" max="2566" width="33.7109375" style="81" customWidth="1"/>
    <col min="2567" max="2567" width="30.7109375" style="81" customWidth="1"/>
    <col min="2568" max="2787" width="11.42578125" style="81"/>
    <col min="2788" max="2788" width="16.28515625" style="81" customWidth="1"/>
    <col min="2789" max="2789" width="19.7109375" style="81" customWidth="1"/>
    <col min="2790" max="2790" width="33.42578125" style="81" customWidth="1"/>
    <col min="2791" max="2791" width="25" style="81" customWidth="1"/>
    <col min="2792" max="2793" width="9.42578125" style="81" customWidth="1"/>
    <col min="2794" max="2794" width="25.7109375" style="81" customWidth="1"/>
    <col min="2795" max="2795" width="36.7109375" style="81" customWidth="1"/>
    <col min="2796" max="2796" width="50.7109375" style="81" customWidth="1"/>
    <col min="2797" max="2797" width="34.140625" style="81" customWidth="1"/>
    <col min="2798" max="2798" width="10.28515625" style="81" customWidth="1"/>
    <col min="2799" max="2799" width="11.5703125" style="81" customWidth="1"/>
    <col min="2800" max="2800" width="8.7109375" style="81" customWidth="1"/>
    <col min="2801" max="2801" width="7.7109375" style="81" customWidth="1"/>
    <col min="2802" max="2802" width="9" style="81" customWidth="1"/>
    <col min="2803" max="2803" width="10.28515625" style="81" customWidth="1"/>
    <col min="2804" max="2804" width="5" style="81" customWidth="1"/>
    <col min="2805" max="2805" width="11" style="81" customWidth="1"/>
    <col min="2806" max="2806" width="5.140625" style="81" bestFit="1" customWidth="1"/>
    <col min="2807" max="2807" width="10.85546875" style="81" customWidth="1"/>
    <col min="2808" max="2808" width="5.28515625" style="81" customWidth="1"/>
    <col min="2809" max="2809" width="10.7109375" style="81" customWidth="1"/>
    <col min="2810" max="2810" width="4.7109375" style="81" bestFit="1" customWidth="1"/>
    <col min="2811" max="2811" width="10.7109375" style="81" customWidth="1"/>
    <col min="2812" max="2812" width="8.28515625" style="81" customWidth="1"/>
    <col min="2813" max="2813" width="10.7109375" style="81" customWidth="1"/>
    <col min="2814" max="2814" width="19" style="81" customWidth="1"/>
    <col min="2815" max="2815" width="9.140625" style="81" customWidth="1"/>
    <col min="2816" max="2816" width="71.140625" style="81" customWidth="1"/>
    <col min="2817" max="2817" width="17.7109375" style="81" customWidth="1"/>
    <col min="2818" max="2818" width="75.85546875" style="81" customWidth="1"/>
    <col min="2819" max="2820" width="11.42578125" style="81"/>
    <col min="2821" max="2821" width="32.42578125" style="81" customWidth="1"/>
    <col min="2822" max="2822" width="33.7109375" style="81" customWidth="1"/>
    <col min="2823" max="2823" width="30.7109375" style="81" customWidth="1"/>
    <col min="2824" max="3043" width="11.42578125" style="81"/>
    <col min="3044" max="3044" width="16.28515625" style="81" customWidth="1"/>
    <col min="3045" max="3045" width="19.7109375" style="81" customWidth="1"/>
    <col min="3046" max="3046" width="33.42578125" style="81" customWidth="1"/>
    <col min="3047" max="3047" width="25" style="81" customWidth="1"/>
    <col min="3048" max="3049" width="9.42578125" style="81" customWidth="1"/>
    <col min="3050" max="3050" width="25.7109375" style="81" customWidth="1"/>
    <col min="3051" max="3051" width="36.7109375" style="81" customWidth="1"/>
    <col min="3052" max="3052" width="50.7109375" style="81" customWidth="1"/>
    <col min="3053" max="3053" width="34.140625" style="81" customWidth="1"/>
    <col min="3054" max="3054" width="10.28515625" style="81" customWidth="1"/>
    <col min="3055" max="3055" width="11.5703125" style="81" customWidth="1"/>
    <col min="3056" max="3056" width="8.7109375" style="81" customWidth="1"/>
    <col min="3057" max="3057" width="7.7109375" style="81" customWidth="1"/>
    <col min="3058" max="3058" width="9" style="81" customWidth="1"/>
    <col min="3059" max="3059" width="10.28515625" style="81" customWidth="1"/>
    <col min="3060" max="3060" width="5" style="81" customWidth="1"/>
    <col min="3061" max="3061" width="11" style="81" customWidth="1"/>
    <col min="3062" max="3062" width="5.140625" style="81" bestFit="1" customWidth="1"/>
    <col min="3063" max="3063" width="10.85546875" style="81" customWidth="1"/>
    <col min="3064" max="3064" width="5.28515625" style="81" customWidth="1"/>
    <col min="3065" max="3065" width="10.7109375" style="81" customWidth="1"/>
    <col min="3066" max="3066" width="4.7109375" style="81" bestFit="1" customWidth="1"/>
    <col min="3067" max="3067" width="10.7109375" style="81" customWidth="1"/>
    <col min="3068" max="3068" width="8.28515625" style="81" customWidth="1"/>
    <col min="3069" max="3069" width="10.7109375" style="81" customWidth="1"/>
    <col min="3070" max="3070" width="19" style="81" customWidth="1"/>
    <col min="3071" max="3071" width="9.140625" style="81" customWidth="1"/>
    <col min="3072" max="3072" width="71.140625" style="81" customWidth="1"/>
    <col min="3073" max="3073" width="17.7109375" style="81" customWidth="1"/>
    <col min="3074" max="3074" width="75.85546875" style="81" customWidth="1"/>
    <col min="3075" max="3076" width="11.42578125" style="81"/>
    <col min="3077" max="3077" width="32.42578125" style="81" customWidth="1"/>
    <col min="3078" max="3078" width="33.7109375" style="81" customWidth="1"/>
    <col min="3079" max="3079" width="30.7109375" style="81" customWidth="1"/>
    <col min="3080" max="3299" width="11.42578125" style="81"/>
    <col min="3300" max="3300" width="16.28515625" style="81" customWidth="1"/>
    <col min="3301" max="3301" width="19.7109375" style="81" customWidth="1"/>
    <col min="3302" max="3302" width="33.42578125" style="81" customWidth="1"/>
    <col min="3303" max="3303" width="25" style="81" customWidth="1"/>
    <col min="3304" max="3305" width="9.42578125" style="81" customWidth="1"/>
    <col min="3306" max="3306" width="25.7109375" style="81" customWidth="1"/>
    <col min="3307" max="3307" width="36.7109375" style="81" customWidth="1"/>
    <col min="3308" max="3308" width="50.7109375" style="81" customWidth="1"/>
    <col min="3309" max="3309" width="34.140625" style="81" customWidth="1"/>
    <col min="3310" max="3310" width="10.28515625" style="81" customWidth="1"/>
    <col min="3311" max="3311" width="11.5703125" style="81" customWidth="1"/>
    <col min="3312" max="3312" width="8.7109375" style="81" customWidth="1"/>
    <col min="3313" max="3313" width="7.7109375" style="81" customWidth="1"/>
    <col min="3314" max="3314" width="9" style="81" customWidth="1"/>
    <col min="3315" max="3315" width="10.28515625" style="81" customWidth="1"/>
    <col min="3316" max="3316" width="5" style="81" customWidth="1"/>
    <col min="3317" max="3317" width="11" style="81" customWidth="1"/>
    <col min="3318" max="3318" width="5.140625" style="81" bestFit="1" customWidth="1"/>
    <col min="3319" max="3319" width="10.85546875" style="81" customWidth="1"/>
    <col min="3320" max="3320" width="5.28515625" style="81" customWidth="1"/>
    <col min="3321" max="3321" width="10.7109375" style="81" customWidth="1"/>
    <col min="3322" max="3322" width="4.7109375" style="81" bestFit="1" customWidth="1"/>
    <col min="3323" max="3323" width="10.7109375" style="81" customWidth="1"/>
    <col min="3324" max="3324" width="8.28515625" style="81" customWidth="1"/>
    <col min="3325" max="3325" width="10.7109375" style="81" customWidth="1"/>
    <col min="3326" max="3326" width="19" style="81" customWidth="1"/>
    <col min="3327" max="3327" width="9.140625" style="81" customWidth="1"/>
    <col min="3328" max="3328" width="71.140625" style="81" customWidth="1"/>
    <col min="3329" max="3329" width="17.7109375" style="81" customWidth="1"/>
    <col min="3330" max="3330" width="75.85546875" style="81" customWidth="1"/>
    <col min="3331" max="3332" width="11.42578125" style="81"/>
    <col min="3333" max="3333" width="32.42578125" style="81" customWidth="1"/>
    <col min="3334" max="3334" width="33.7109375" style="81" customWidth="1"/>
    <col min="3335" max="3335" width="30.7109375" style="81" customWidth="1"/>
    <col min="3336" max="3555" width="11.42578125" style="81"/>
    <col min="3556" max="3556" width="16.28515625" style="81" customWidth="1"/>
    <col min="3557" max="3557" width="19.7109375" style="81" customWidth="1"/>
    <col min="3558" max="3558" width="33.42578125" style="81" customWidth="1"/>
    <col min="3559" max="3559" width="25" style="81" customWidth="1"/>
    <col min="3560" max="3561" width="9.42578125" style="81" customWidth="1"/>
    <col min="3562" max="3562" width="25.7109375" style="81" customWidth="1"/>
    <col min="3563" max="3563" width="36.7109375" style="81" customWidth="1"/>
    <col min="3564" max="3564" width="50.7109375" style="81" customWidth="1"/>
    <col min="3565" max="3565" width="34.140625" style="81" customWidth="1"/>
    <col min="3566" max="3566" width="10.28515625" style="81" customWidth="1"/>
    <col min="3567" max="3567" width="11.5703125" style="81" customWidth="1"/>
    <col min="3568" max="3568" width="8.7109375" style="81" customWidth="1"/>
    <col min="3569" max="3569" width="7.7109375" style="81" customWidth="1"/>
    <col min="3570" max="3570" width="9" style="81" customWidth="1"/>
    <col min="3571" max="3571" width="10.28515625" style="81" customWidth="1"/>
    <col min="3572" max="3572" width="5" style="81" customWidth="1"/>
    <col min="3573" max="3573" width="11" style="81" customWidth="1"/>
    <col min="3574" max="3574" width="5.140625" style="81" bestFit="1" customWidth="1"/>
    <col min="3575" max="3575" width="10.85546875" style="81" customWidth="1"/>
    <col min="3576" max="3576" width="5.28515625" style="81" customWidth="1"/>
    <col min="3577" max="3577" width="10.7109375" style="81" customWidth="1"/>
    <col min="3578" max="3578" width="4.7109375" style="81" bestFit="1" customWidth="1"/>
    <col min="3579" max="3579" width="10.7109375" style="81" customWidth="1"/>
    <col min="3580" max="3580" width="8.28515625" style="81" customWidth="1"/>
    <col min="3581" max="3581" width="10.7109375" style="81" customWidth="1"/>
    <col min="3582" max="3582" width="19" style="81" customWidth="1"/>
    <col min="3583" max="3583" width="9.140625" style="81" customWidth="1"/>
    <col min="3584" max="3584" width="71.140625" style="81" customWidth="1"/>
    <col min="3585" max="3585" width="17.7109375" style="81" customWidth="1"/>
    <col min="3586" max="3586" width="75.85546875" style="81" customWidth="1"/>
    <col min="3587" max="3588" width="11.42578125" style="81"/>
    <col min="3589" max="3589" width="32.42578125" style="81" customWidth="1"/>
    <col min="3590" max="3590" width="33.7109375" style="81" customWidth="1"/>
    <col min="3591" max="3591" width="30.7109375" style="81" customWidth="1"/>
    <col min="3592" max="3811" width="11.42578125" style="81"/>
    <col min="3812" max="3812" width="16.28515625" style="81" customWidth="1"/>
    <col min="3813" max="3813" width="19.7109375" style="81" customWidth="1"/>
    <col min="3814" max="3814" width="33.42578125" style="81" customWidth="1"/>
    <col min="3815" max="3815" width="25" style="81" customWidth="1"/>
    <col min="3816" max="3817" width="9.42578125" style="81" customWidth="1"/>
    <col min="3818" max="3818" width="25.7109375" style="81" customWidth="1"/>
    <col min="3819" max="3819" width="36.7109375" style="81" customWidth="1"/>
    <col min="3820" max="3820" width="50.7109375" style="81" customWidth="1"/>
    <col min="3821" max="3821" width="34.140625" style="81" customWidth="1"/>
    <col min="3822" max="3822" width="10.28515625" style="81" customWidth="1"/>
    <col min="3823" max="3823" width="11.5703125" style="81" customWidth="1"/>
    <col min="3824" max="3824" width="8.7109375" style="81" customWidth="1"/>
    <col min="3825" max="3825" width="7.7109375" style="81" customWidth="1"/>
    <col min="3826" max="3826" width="9" style="81" customWidth="1"/>
    <col min="3827" max="3827" width="10.28515625" style="81" customWidth="1"/>
    <col min="3828" max="3828" width="5" style="81" customWidth="1"/>
    <col min="3829" max="3829" width="11" style="81" customWidth="1"/>
    <col min="3830" max="3830" width="5.140625" style="81" bestFit="1" customWidth="1"/>
    <col min="3831" max="3831" width="10.85546875" style="81" customWidth="1"/>
    <col min="3832" max="3832" width="5.28515625" style="81" customWidth="1"/>
    <col min="3833" max="3833" width="10.7109375" style="81" customWidth="1"/>
    <col min="3834" max="3834" width="4.7109375" style="81" bestFit="1" customWidth="1"/>
    <col min="3835" max="3835" width="10.7109375" style="81" customWidth="1"/>
    <col min="3836" max="3836" width="8.28515625" style="81" customWidth="1"/>
    <col min="3837" max="3837" width="10.7109375" style="81" customWidth="1"/>
    <col min="3838" max="3838" width="19" style="81" customWidth="1"/>
    <col min="3839" max="3839" width="9.140625" style="81" customWidth="1"/>
    <col min="3840" max="3840" width="71.140625" style="81" customWidth="1"/>
    <col min="3841" max="3841" width="17.7109375" style="81" customWidth="1"/>
    <col min="3842" max="3842" width="75.85546875" style="81" customWidth="1"/>
    <col min="3843" max="3844" width="11.42578125" style="81"/>
    <col min="3845" max="3845" width="32.42578125" style="81" customWidth="1"/>
    <col min="3846" max="3846" width="33.7109375" style="81" customWidth="1"/>
    <col min="3847" max="3847" width="30.7109375" style="81" customWidth="1"/>
    <col min="3848" max="4067" width="11.42578125" style="81"/>
    <col min="4068" max="4068" width="16.28515625" style="81" customWidth="1"/>
    <col min="4069" max="4069" width="19.7109375" style="81" customWidth="1"/>
    <col min="4070" max="4070" width="33.42578125" style="81" customWidth="1"/>
    <col min="4071" max="4071" width="25" style="81" customWidth="1"/>
    <col min="4072" max="4073" width="9.42578125" style="81" customWidth="1"/>
    <col min="4074" max="4074" width="25.7109375" style="81" customWidth="1"/>
    <col min="4075" max="4075" width="36.7109375" style="81" customWidth="1"/>
    <col min="4076" max="4076" width="50.7109375" style="81" customWidth="1"/>
    <col min="4077" max="4077" width="34.140625" style="81" customWidth="1"/>
    <col min="4078" max="4078" width="10.28515625" style="81" customWidth="1"/>
    <col min="4079" max="4079" width="11.5703125" style="81" customWidth="1"/>
    <col min="4080" max="4080" width="8.7109375" style="81" customWidth="1"/>
    <col min="4081" max="4081" width="7.7109375" style="81" customWidth="1"/>
    <col min="4082" max="4082" width="9" style="81" customWidth="1"/>
    <col min="4083" max="4083" width="10.28515625" style="81" customWidth="1"/>
    <col min="4084" max="4084" width="5" style="81" customWidth="1"/>
    <col min="4085" max="4085" width="11" style="81" customWidth="1"/>
    <col min="4086" max="4086" width="5.140625" style="81" bestFit="1" customWidth="1"/>
    <col min="4087" max="4087" width="10.85546875" style="81" customWidth="1"/>
    <col min="4088" max="4088" width="5.28515625" style="81" customWidth="1"/>
    <col min="4089" max="4089" width="10.7109375" style="81" customWidth="1"/>
    <col min="4090" max="4090" width="4.7109375" style="81" bestFit="1" customWidth="1"/>
    <col min="4091" max="4091" width="10.7109375" style="81" customWidth="1"/>
    <col min="4092" max="4092" width="8.28515625" style="81" customWidth="1"/>
    <col min="4093" max="4093" width="10.7109375" style="81" customWidth="1"/>
    <col min="4094" max="4094" width="19" style="81" customWidth="1"/>
    <col min="4095" max="4095" width="9.140625" style="81" customWidth="1"/>
    <col min="4096" max="4096" width="71.140625" style="81" customWidth="1"/>
    <col min="4097" max="4097" width="17.7109375" style="81" customWidth="1"/>
    <col min="4098" max="4098" width="75.85546875" style="81" customWidth="1"/>
    <col min="4099" max="4100" width="11.42578125" style="81"/>
    <col min="4101" max="4101" width="32.42578125" style="81" customWidth="1"/>
    <col min="4102" max="4102" width="33.7109375" style="81" customWidth="1"/>
    <col min="4103" max="4103" width="30.7109375" style="81" customWidth="1"/>
    <col min="4104" max="4323" width="11.42578125" style="81"/>
    <col min="4324" max="4324" width="16.28515625" style="81" customWidth="1"/>
    <col min="4325" max="4325" width="19.7109375" style="81" customWidth="1"/>
    <col min="4326" max="4326" width="33.42578125" style="81" customWidth="1"/>
    <col min="4327" max="4327" width="25" style="81" customWidth="1"/>
    <col min="4328" max="4329" width="9.42578125" style="81" customWidth="1"/>
    <col min="4330" max="4330" width="25.7109375" style="81" customWidth="1"/>
    <col min="4331" max="4331" width="36.7109375" style="81" customWidth="1"/>
    <col min="4332" max="4332" width="50.7109375" style="81" customWidth="1"/>
    <col min="4333" max="4333" width="34.140625" style="81" customWidth="1"/>
    <col min="4334" max="4334" width="10.28515625" style="81" customWidth="1"/>
    <col min="4335" max="4335" width="11.5703125" style="81" customWidth="1"/>
    <col min="4336" max="4336" width="8.7109375" style="81" customWidth="1"/>
    <col min="4337" max="4337" width="7.7109375" style="81" customWidth="1"/>
    <col min="4338" max="4338" width="9" style="81" customWidth="1"/>
    <col min="4339" max="4339" width="10.28515625" style="81" customWidth="1"/>
    <col min="4340" max="4340" width="5" style="81" customWidth="1"/>
    <col min="4341" max="4341" width="11" style="81" customWidth="1"/>
    <col min="4342" max="4342" width="5.140625" style="81" bestFit="1" customWidth="1"/>
    <col min="4343" max="4343" width="10.85546875" style="81" customWidth="1"/>
    <col min="4344" max="4344" width="5.28515625" style="81" customWidth="1"/>
    <col min="4345" max="4345" width="10.7109375" style="81" customWidth="1"/>
    <col min="4346" max="4346" width="4.7109375" style="81" bestFit="1" customWidth="1"/>
    <col min="4347" max="4347" width="10.7109375" style="81" customWidth="1"/>
    <col min="4348" max="4348" width="8.28515625" style="81" customWidth="1"/>
    <col min="4349" max="4349" width="10.7109375" style="81" customWidth="1"/>
    <col min="4350" max="4350" width="19" style="81" customWidth="1"/>
    <col min="4351" max="4351" width="9.140625" style="81" customWidth="1"/>
    <col min="4352" max="4352" width="71.140625" style="81" customWidth="1"/>
    <col min="4353" max="4353" width="17.7109375" style="81" customWidth="1"/>
    <col min="4354" max="4354" width="75.85546875" style="81" customWidth="1"/>
    <col min="4355" max="4356" width="11.42578125" style="81"/>
    <col min="4357" max="4357" width="32.42578125" style="81" customWidth="1"/>
    <col min="4358" max="4358" width="33.7109375" style="81" customWidth="1"/>
    <col min="4359" max="4359" width="30.7109375" style="81" customWidth="1"/>
    <col min="4360" max="4579" width="11.42578125" style="81"/>
    <col min="4580" max="4580" width="16.28515625" style="81" customWidth="1"/>
    <col min="4581" max="4581" width="19.7109375" style="81" customWidth="1"/>
    <col min="4582" max="4582" width="33.42578125" style="81" customWidth="1"/>
    <col min="4583" max="4583" width="25" style="81" customWidth="1"/>
    <col min="4584" max="4585" width="9.42578125" style="81" customWidth="1"/>
    <col min="4586" max="4586" width="25.7109375" style="81" customWidth="1"/>
    <col min="4587" max="4587" width="36.7109375" style="81" customWidth="1"/>
    <col min="4588" max="4588" width="50.7109375" style="81" customWidth="1"/>
    <col min="4589" max="4589" width="34.140625" style="81" customWidth="1"/>
    <col min="4590" max="4590" width="10.28515625" style="81" customWidth="1"/>
    <col min="4591" max="4591" width="11.5703125" style="81" customWidth="1"/>
    <col min="4592" max="4592" width="8.7109375" style="81" customWidth="1"/>
    <col min="4593" max="4593" width="7.7109375" style="81" customWidth="1"/>
    <col min="4594" max="4594" width="9" style="81" customWidth="1"/>
    <col min="4595" max="4595" width="10.28515625" style="81" customWidth="1"/>
    <col min="4596" max="4596" width="5" style="81" customWidth="1"/>
    <col min="4597" max="4597" width="11" style="81" customWidth="1"/>
    <col min="4598" max="4598" width="5.140625" style="81" bestFit="1" customWidth="1"/>
    <col min="4599" max="4599" width="10.85546875" style="81" customWidth="1"/>
    <col min="4600" max="4600" width="5.28515625" style="81" customWidth="1"/>
    <col min="4601" max="4601" width="10.7109375" style="81" customWidth="1"/>
    <col min="4602" max="4602" width="4.7109375" style="81" bestFit="1" customWidth="1"/>
    <col min="4603" max="4603" width="10.7109375" style="81" customWidth="1"/>
    <col min="4604" max="4604" width="8.28515625" style="81" customWidth="1"/>
    <col min="4605" max="4605" width="10.7109375" style="81" customWidth="1"/>
    <col min="4606" max="4606" width="19" style="81" customWidth="1"/>
    <col min="4607" max="4607" width="9.140625" style="81" customWidth="1"/>
    <col min="4608" max="4608" width="71.140625" style="81" customWidth="1"/>
    <col min="4609" max="4609" width="17.7109375" style="81" customWidth="1"/>
    <col min="4610" max="4610" width="75.85546875" style="81" customWidth="1"/>
    <col min="4611" max="4612" width="11.42578125" style="81"/>
    <col min="4613" max="4613" width="32.42578125" style="81" customWidth="1"/>
    <col min="4614" max="4614" width="33.7109375" style="81" customWidth="1"/>
    <col min="4615" max="4615" width="30.7109375" style="81" customWidth="1"/>
    <col min="4616" max="4835" width="11.42578125" style="81"/>
    <col min="4836" max="4836" width="16.28515625" style="81" customWidth="1"/>
    <col min="4837" max="4837" width="19.7109375" style="81" customWidth="1"/>
    <col min="4838" max="4838" width="33.42578125" style="81" customWidth="1"/>
    <col min="4839" max="4839" width="25" style="81" customWidth="1"/>
    <col min="4840" max="4841" width="9.42578125" style="81" customWidth="1"/>
    <col min="4842" max="4842" width="25.7109375" style="81" customWidth="1"/>
    <col min="4843" max="4843" width="36.7109375" style="81" customWidth="1"/>
    <col min="4844" max="4844" width="50.7109375" style="81" customWidth="1"/>
    <col min="4845" max="4845" width="34.140625" style="81" customWidth="1"/>
    <col min="4846" max="4846" width="10.28515625" style="81" customWidth="1"/>
    <col min="4847" max="4847" width="11.5703125" style="81" customWidth="1"/>
    <col min="4848" max="4848" width="8.7109375" style="81" customWidth="1"/>
    <col min="4849" max="4849" width="7.7109375" style="81" customWidth="1"/>
    <col min="4850" max="4850" width="9" style="81" customWidth="1"/>
    <col min="4851" max="4851" width="10.28515625" style="81" customWidth="1"/>
    <col min="4852" max="4852" width="5" style="81" customWidth="1"/>
    <col min="4853" max="4853" width="11" style="81" customWidth="1"/>
    <col min="4854" max="4854" width="5.140625" style="81" bestFit="1" customWidth="1"/>
    <col min="4855" max="4855" width="10.85546875" style="81" customWidth="1"/>
    <col min="4856" max="4856" width="5.28515625" style="81" customWidth="1"/>
    <col min="4857" max="4857" width="10.7109375" style="81" customWidth="1"/>
    <col min="4858" max="4858" width="4.7109375" style="81" bestFit="1" customWidth="1"/>
    <col min="4859" max="4859" width="10.7109375" style="81" customWidth="1"/>
    <col min="4860" max="4860" width="8.28515625" style="81" customWidth="1"/>
    <col min="4861" max="4861" width="10.7109375" style="81" customWidth="1"/>
    <col min="4862" max="4862" width="19" style="81" customWidth="1"/>
    <col min="4863" max="4863" width="9.140625" style="81" customWidth="1"/>
    <col min="4864" max="4864" width="71.140625" style="81" customWidth="1"/>
    <col min="4865" max="4865" width="17.7109375" style="81" customWidth="1"/>
    <col min="4866" max="4866" width="75.85546875" style="81" customWidth="1"/>
    <col min="4867" max="4868" width="11.42578125" style="81"/>
    <col min="4869" max="4869" width="32.42578125" style="81" customWidth="1"/>
    <col min="4870" max="4870" width="33.7109375" style="81" customWidth="1"/>
    <col min="4871" max="4871" width="30.7109375" style="81" customWidth="1"/>
    <col min="4872" max="5091" width="11.42578125" style="81"/>
    <col min="5092" max="5092" width="16.28515625" style="81" customWidth="1"/>
    <col min="5093" max="5093" width="19.7109375" style="81" customWidth="1"/>
    <col min="5094" max="5094" width="33.42578125" style="81" customWidth="1"/>
    <col min="5095" max="5095" width="25" style="81" customWidth="1"/>
    <col min="5096" max="5097" width="9.42578125" style="81" customWidth="1"/>
    <col min="5098" max="5098" width="25.7109375" style="81" customWidth="1"/>
    <col min="5099" max="5099" width="36.7109375" style="81" customWidth="1"/>
    <col min="5100" max="5100" width="50.7109375" style="81" customWidth="1"/>
    <col min="5101" max="5101" width="34.140625" style="81" customWidth="1"/>
    <col min="5102" max="5102" width="10.28515625" style="81" customWidth="1"/>
    <col min="5103" max="5103" width="11.5703125" style="81" customWidth="1"/>
    <col min="5104" max="5104" width="8.7109375" style="81" customWidth="1"/>
    <col min="5105" max="5105" width="7.7109375" style="81" customWidth="1"/>
    <col min="5106" max="5106" width="9" style="81" customWidth="1"/>
    <col min="5107" max="5107" width="10.28515625" style="81" customWidth="1"/>
    <col min="5108" max="5108" width="5" style="81" customWidth="1"/>
    <col min="5109" max="5109" width="11" style="81" customWidth="1"/>
    <col min="5110" max="5110" width="5.140625" style="81" bestFit="1" customWidth="1"/>
    <col min="5111" max="5111" width="10.85546875" style="81" customWidth="1"/>
    <col min="5112" max="5112" width="5.28515625" style="81" customWidth="1"/>
    <col min="5113" max="5113" width="10.7109375" style="81" customWidth="1"/>
    <col min="5114" max="5114" width="4.7109375" style="81" bestFit="1" customWidth="1"/>
    <col min="5115" max="5115" width="10.7109375" style="81" customWidth="1"/>
    <col min="5116" max="5116" width="8.28515625" style="81" customWidth="1"/>
    <col min="5117" max="5117" width="10.7109375" style="81" customWidth="1"/>
    <col min="5118" max="5118" width="19" style="81" customWidth="1"/>
    <col min="5119" max="5119" width="9.140625" style="81" customWidth="1"/>
    <col min="5120" max="5120" width="71.140625" style="81" customWidth="1"/>
    <col min="5121" max="5121" width="17.7109375" style="81" customWidth="1"/>
    <col min="5122" max="5122" width="75.85546875" style="81" customWidth="1"/>
    <col min="5123" max="5124" width="11.42578125" style="81"/>
    <col min="5125" max="5125" width="32.42578125" style="81" customWidth="1"/>
    <col min="5126" max="5126" width="33.7109375" style="81" customWidth="1"/>
    <col min="5127" max="5127" width="30.7109375" style="81" customWidth="1"/>
    <col min="5128" max="5347" width="11.42578125" style="81"/>
    <col min="5348" max="5348" width="16.28515625" style="81" customWidth="1"/>
    <col min="5349" max="5349" width="19.7109375" style="81" customWidth="1"/>
    <col min="5350" max="5350" width="33.42578125" style="81" customWidth="1"/>
    <col min="5351" max="5351" width="25" style="81" customWidth="1"/>
    <col min="5352" max="5353" width="9.42578125" style="81" customWidth="1"/>
    <col min="5354" max="5354" width="25.7109375" style="81" customWidth="1"/>
    <col min="5355" max="5355" width="36.7109375" style="81" customWidth="1"/>
    <col min="5356" max="5356" width="50.7109375" style="81" customWidth="1"/>
    <col min="5357" max="5357" width="34.140625" style="81" customWidth="1"/>
    <col min="5358" max="5358" width="10.28515625" style="81" customWidth="1"/>
    <col min="5359" max="5359" width="11.5703125" style="81" customWidth="1"/>
    <col min="5360" max="5360" width="8.7109375" style="81" customWidth="1"/>
    <col min="5361" max="5361" width="7.7109375" style="81" customWidth="1"/>
    <col min="5362" max="5362" width="9" style="81" customWidth="1"/>
    <col min="5363" max="5363" width="10.28515625" style="81" customWidth="1"/>
    <col min="5364" max="5364" width="5" style="81" customWidth="1"/>
    <col min="5365" max="5365" width="11" style="81" customWidth="1"/>
    <col min="5366" max="5366" width="5.140625" style="81" bestFit="1" customWidth="1"/>
    <col min="5367" max="5367" width="10.85546875" style="81" customWidth="1"/>
    <col min="5368" max="5368" width="5.28515625" style="81" customWidth="1"/>
    <col min="5369" max="5369" width="10.7109375" style="81" customWidth="1"/>
    <col min="5370" max="5370" width="4.7109375" style="81" bestFit="1" customWidth="1"/>
    <col min="5371" max="5371" width="10.7109375" style="81" customWidth="1"/>
    <col min="5372" max="5372" width="8.28515625" style="81" customWidth="1"/>
    <col min="5373" max="5373" width="10.7109375" style="81" customWidth="1"/>
    <col min="5374" max="5374" width="19" style="81" customWidth="1"/>
    <col min="5375" max="5375" width="9.140625" style="81" customWidth="1"/>
    <col min="5376" max="5376" width="71.140625" style="81" customWidth="1"/>
    <col min="5377" max="5377" width="17.7109375" style="81" customWidth="1"/>
    <col min="5378" max="5378" width="75.85546875" style="81" customWidth="1"/>
    <col min="5379" max="5380" width="11.42578125" style="81"/>
    <col min="5381" max="5381" width="32.42578125" style="81" customWidth="1"/>
    <col min="5382" max="5382" width="33.7109375" style="81" customWidth="1"/>
    <col min="5383" max="5383" width="30.7109375" style="81" customWidth="1"/>
    <col min="5384" max="5603" width="11.42578125" style="81"/>
    <col min="5604" max="5604" width="16.28515625" style="81" customWidth="1"/>
    <col min="5605" max="5605" width="19.7109375" style="81" customWidth="1"/>
    <col min="5606" max="5606" width="33.42578125" style="81" customWidth="1"/>
    <col min="5607" max="5607" width="25" style="81" customWidth="1"/>
    <col min="5608" max="5609" width="9.42578125" style="81" customWidth="1"/>
    <col min="5610" max="5610" width="25.7109375" style="81" customWidth="1"/>
    <col min="5611" max="5611" width="36.7109375" style="81" customWidth="1"/>
    <col min="5612" max="5612" width="50.7109375" style="81" customWidth="1"/>
    <col min="5613" max="5613" width="34.140625" style="81" customWidth="1"/>
    <col min="5614" max="5614" width="10.28515625" style="81" customWidth="1"/>
    <col min="5615" max="5615" width="11.5703125" style="81" customWidth="1"/>
    <col min="5616" max="5616" width="8.7109375" style="81" customWidth="1"/>
    <col min="5617" max="5617" width="7.7109375" style="81" customWidth="1"/>
    <col min="5618" max="5618" width="9" style="81" customWidth="1"/>
    <col min="5619" max="5619" width="10.28515625" style="81" customWidth="1"/>
    <col min="5620" max="5620" width="5" style="81" customWidth="1"/>
    <col min="5621" max="5621" width="11" style="81" customWidth="1"/>
    <col min="5622" max="5622" width="5.140625" style="81" bestFit="1" customWidth="1"/>
    <col min="5623" max="5623" width="10.85546875" style="81" customWidth="1"/>
    <col min="5624" max="5624" width="5.28515625" style="81" customWidth="1"/>
    <col min="5625" max="5625" width="10.7109375" style="81" customWidth="1"/>
    <col min="5626" max="5626" width="4.7109375" style="81" bestFit="1" customWidth="1"/>
    <col min="5627" max="5627" width="10.7109375" style="81" customWidth="1"/>
    <col min="5628" max="5628" width="8.28515625" style="81" customWidth="1"/>
    <col min="5629" max="5629" width="10.7109375" style="81" customWidth="1"/>
    <col min="5630" max="5630" width="19" style="81" customWidth="1"/>
    <col min="5631" max="5631" width="9.140625" style="81" customWidth="1"/>
    <col min="5632" max="5632" width="71.140625" style="81" customWidth="1"/>
    <col min="5633" max="5633" width="17.7109375" style="81" customWidth="1"/>
    <col min="5634" max="5634" width="75.85546875" style="81" customWidth="1"/>
    <col min="5635" max="5636" width="11.42578125" style="81"/>
    <col min="5637" max="5637" width="32.42578125" style="81" customWidth="1"/>
    <col min="5638" max="5638" width="33.7109375" style="81" customWidth="1"/>
    <col min="5639" max="5639" width="30.7109375" style="81" customWidth="1"/>
    <col min="5640" max="5859" width="11.42578125" style="81"/>
    <col min="5860" max="5860" width="16.28515625" style="81" customWidth="1"/>
    <col min="5861" max="5861" width="19.7109375" style="81" customWidth="1"/>
    <col min="5862" max="5862" width="33.42578125" style="81" customWidth="1"/>
    <col min="5863" max="5863" width="25" style="81" customWidth="1"/>
    <col min="5864" max="5865" width="9.42578125" style="81" customWidth="1"/>
    <col min="5866" max="5866" width="25.7109375" style="81" customWidth="1"/>
    <col min="5867" max="5867" width="36.7109375" style="81" customWidth="1"/>
    <col min="5868" max="5868" width="50.7109375" style="81" customWidth="1"/>
    <col min="5869" max="5869" width="34.140625" style="81" customWidth="1"/>
    <col min="5870" max="5870" width="10.28515625" style="81" customWidth="1"/>
    <col min="5871" max="5871" width="11.5703125" style="81" customWidth="1"/>
    <col min="5872" max="5872" width="8.7109375" style="81" customWidth="1"/>
    <col min="5873" max="5873" width="7.7109375" style="81" customWidth="1"/>
    <col min="5874" max="5874" width="9" style="81" customWidth="1"/>
    <col min="5875" max="5875" width="10.28515625" style="81" customWidth="1"/>
    <col min="5876" max="5876" width="5" style="81" customWidth="1"/>
    <col min="5877" max="5877" width="11" style="81" customWidth="1"/>
    <col min="5878" max="5878" width="5.140625" style="81" bestFit="1" customWidth="1"/>
    <col min="5879" max="5879" width="10.85546875" style="81" customWidth="1"/>
    <col min="5880" max="5880" width="5.28515625" style="81" customWidth="1"/>
    <col min="5881" max="5881" width="10.7109375" style="81" customWidth="1"/>
    <col min="5882" max="5882" width="4.7109375" style="81" bestFit="1" customWidth="1"/>
    <col min="5883" max="5883" width="10.7109375" style="81" customWidth="1"/>
    <col min="5884" max="5884" width="8.28515625" style="81" customWidth="1"/>
    <col min="5885" max="5885" width="10.7109375" style="81" customWidth="1"/>
    <col min="5886" max="5886" width="19" style="81" customWidth="1"/>
    <col min="5887" max="5887" width="9.140625" style="81" customWidth="1"/>
    <col min="5888" max="5888" width="71.140625" style="81" customWidth="1"/>
    <col min="5889" max="5889" width="17.7109375" style="81" customWidth="1"/>
    <col min="5890" max="5890" width="75.85546875" style="81" customWidth="1"/>
    <col min="5891" max="5892" width="11.42578125" style="81"/>
    <col min="5893" max="5893" width="32.42578125" style="81" customWidth="1"/>
    <col min="5894" max="5894" width="33.7109375" style="81" customWidth="1"/>
    <col min="5895" max="5895" width="30.7109375" style="81" customWidth="1"/>
    <col min="5896" max="6115" width="11.42578125" style="81"/>
    <col min="6116" max="6116" width="16.28515625" style="81" customWidth="1"/>
    <col min="6117" max="6117" width="19.7109375" style="81" customWidth="1"/>
    <col min="6118" max="6118" width="33.42578125" style="81" customWidth="1"/>
    <col min="6119" max="6119" width="25" style="81" customWidth="1"/>
    <col min="6120" max="6121" width="9.42578125" style="81" customWidth="1"/>
    <col min="6122" max="6122" width="25.7109375" style="81" customWidth="1"/>
    <col min="6123" max="6123" width="36.7109375" style="81" customWidth="1"/>
    <col min="6124" max="6124" width="50.7109375" style="81" customWidth="1"/>
    <col min="6125" max="6125" width="34.140625" style="81" customWidth="1"/>
    <col min="6126" max="6126" width="10.28515625" style="81" customWidth="1"/>
    <col min="6127" max="6127" width="11.5703125" style="81" customWidth="1"/>
    <col min="6128" max="6128" width="8.7109375" style="81" customWidth="1"/>
    <col min="6129" max="6129" width="7.7109375" style="81" customWidth="1"/>
    <col min="6130" max="6130" width="9" style="81" customWidth="1"/>
    <col min="6131" max="6131" width="10.28515625" style="81" customWidth="1"/>
    <col min="6132" max="6132" width="5" style="81" customWidth="1"/>
    <col min="6133" max="6133" width="11" style="81" customWidth="1"/>
    <col min="6134" max="6134" width="5.140625" style="81" bestFit="1" customWidth="1"/>
    <col min="6135" max="6135" width="10.85546875" style="81" customWidth="1"/>
    <col min="6136" max="6136" width="5.28515625" style="81" customWidth="1"/>
    <col min="6137" max="6137" width="10.7109375" style="81" customWidth="1"/>
    <col min="6138" max="6138" width="4.7109375" style="81" bestFit="1" customWidth="1"/>
    <col min="6139" max="6139" width="10.7109375" style="81" customWidth="1"/>
    <col min="6140" max="6140" width="8.28515625" style="81" customWidth="1"/>
    <col min="6141" max="6141" width="10.7109375" style="81" customWidth="1"/>
    <col min="6142" max="6142" width="19" style="81" customWidth="1"/>
    <col min="6143" max="6143" width="9.140625" style="81" customWidth="1"/>
    <col min="6144" max="6144" width="71.140625" style="81" customWidth="1"/>
    <col min="6145" max="6145" width="17.7109375" style="81" customWidth="1"/>
    <col min="6146" max="6146" width="75.85546875" style="81" customWidth="1"/>
    <col min="6147" max="6148" width="11.42578125" style="81"/>
    <col min="6149" max="6149" width="32.42578125" style="81" customWidth="1"/>
    <col min="6150" max="6150" width="33.7109375" style="81" customWidth="1"/>
    <col min="6151" max="6151" width="30.7109375" style="81" customWidth="1"/>
    <col min="6152" max="6371" width="11.42578125" style="81"/>
    <col min="6372" max="6372" width="16.28515625" style="81" customWidth="1"/>
    <col min="6373" max="6373" width="19.7109375" style="81" customWidth="1"/>
    <col min="6374" max="6374" width="33.42578125" style="81" customWidth="1"/>
    <col min="6375" max="6375" width="25" style="81" customWidth="1"/>
    <col min="6376" max="6377" width="9.42578125" style="81" customWidth="1"/>
    <col min="6378" max="6378" width="25.7109375" style="81" customWidth="1"/>
    <col min="6379" max="6379" width="36.7109375" style="81" customWidth="1"/>
    <col min="6380" max="6380" width="50.7109375" style="81" customWidth="1"/>
    <col min="6381" max="6381" width="34.140625" style="81" customWidth="1"/>
    <col min="6382" max="6382" width="10.28515625" style="81" customWidth="1"/>
    <col min="6383" max="6383" width="11.5703125" style="81" customWidth="1"/>
    <col min="6384" max="6384" width="8.7109375" style="81" customWidth="1"/>
    <col min="6385" max="6385" width="7.7109375" style="81" customWidth="1"/>
    <col min="6386" max="6386" width="9" style="81" customWidth="1"/>
    <col min="6387" max="6387" width="10.28515625" style="81" customWidth="1"/>
    <col min="6388" max="6388" width="5" style="81" customWidth="1"/>
    <col min="6389" max="6389" width="11" style="81" customWidth="1"/>
    <col min="6390" max="6390" width="5.140625" style="81" bestFit="1" customWidth="1"/>
    <col min="6391" max="6391" width="10.85546875" style="81" customWidth="1"/>
    <col min="6392" max="6392" width="5.28515625" style="81" customWidth="1"/>
    <col min="6393" max="6393" width="10.7109375" style="81" customWidth="1"/>
    <col min="6394" max="6394" width="4.7109375" style="81" bestFit="1" customWidth="1"/>
    <col min="6395" max="6395" width="10.7109375" style="81" customWidth="1"/>
    <col min="6396" max="6396" width="8.28515625" style="81" customWidth="1"/>
    <col min="6397" max="6397" width="10.7109375" style="81" customWidth="1"/>
    <col min="6398" max="6398" width="19" style="81" customWidth="1"/>
    <col min="6399" max="6399" width="9.140625" style="81" customWidth="1"/>
    <col min="6400" max="6400" width="71.140625" style="81" customWidth="1"/>
    <col min="6401" max="6401" width="17.7109375" style="81" customWidth="1"/>
    <col min="6402" max="6402" width="75.85546875" style="81" customWidth="1"/>
    <col min="6403" max="6404" width="11.42578125" style="81"/>
    <col min="6405" max="6405" width="32.42578125" style="81" customWidth="1"/>
    <col min="6406" max="6406" width="33.7109375" style="81" customWidth="1"/>
    <col min="6407" max="6407" width="30.7109375" style="81" customWidth="1"/>
    <col min="6408" max="6627" width="11.42578125" style="81"/>
    <col min="6628" max="6628" width="16.28515625" style="81" customWidth="1"/>
    <col min="6629" max="6629" width="19.7109375" style="81" customWidth="1"/>
    <col min="6630" max="6630" width="33.42578125" style="81" customWidth="1"/>
    <col min="6631" max="6631" width="25" style="81" customWidth="1"/>
    <col min="6632" max="6633" width="9.42578125" style="81" customWidth="1"/>
    <col min="6634" max="6634" width="25.7109375" style="81" customWidth="1"/>
    <col min="6635" max="6635" width="36.7109375" style="81" customWidth="1"/>
    <col min="6636" max="6636" width="50.7109375" style="81" customWidth="1"/>
    <col min="6637" max="6637" width="34.140625" style="81" customWidth="1"/>
    <col min="6638" max="6638" width="10.28515625" style="81" customWidth="1"/>
    <col min="6639" max="6639" width="11.5703125" style="81" customWidth="1"/>
    <col min="6640" max="6640" width="8.7109375" style="81" customWidth="1"/>
    <col min="6641" max="6641" width="7.7109375" style="81" customWidth="1"/>
    <col min="6642" max="6642" width="9" style="81" customWidth="1"/>
    <col min="6643" max="6643" width="10.28515625" style="81" customWidth="1"/>
    <col min="6644" max="6644" width="5" style="81" customWidth="1"/>
    <col min="6645" max="6645" width="11" style="81" customWidth="1"/>
    <col min="6646" max="6646" width="5.140625" style="81" bestFit="1" customWidth="1"/>
    <col min="6647" max="6647" width="10.85546875" style="81" customWidth="1"/>
    <col min="6648" max="6648" width="5.28515625" style="81" customWidth="1"/>
    <col min="6649" max="6649" width="10.7109375" style="81" customWidth="1"/>
    <col min="6650" max="6650" width="4.7109375" style="81" bestFit="1" customWidth="1"/>
    <col min="6651" max="6651" width="10.7109375" style="81" customWidth="1"/>
    <col min="6652" max="6652" width="8.28515625" style="81" customWidth="1"/>
    <col min="6653" max="6653" width="10.7109375" style="81" customWidth="1"/>
    <col min="6654" max="6654" width="19" style="81" customWidth="1"/>
    <col min="6655" max="6655" width="9.140625" style="81" customWidth="1"/>
    <col min="6656" max="6656" width="71.140625" style="81" customWidth="1"/>
    <col min="6657" max="6657" width="17.7109375" style="81" customWidth="1"/>
    <col min="6658" max="6658" width="75.85546875" style="81" customWidth="1"/>
    <col min="6659" max="6660" width="11.42578125" style="81"/>
    <col min="6661" max="6661" width="32.42578125" style="81" customWidth="1"/>
    <col min="6662" max="6662" width="33.7109375" style="81" customWidth="1"/>
    <col min="6663" max="6663" width="30.7109375" style="81" customWidth="1"/>
    <col min="6664" max="6883" width="11.42578125" style="81"/>
    <col min="6884" max="6884" width="16.28515625" style="81" customWidth="1"/>
    <col min="6885" max="6885" width="19.7109375" style="81" customWidth="1"/>
    <col min="6886" max="6886" width="33.42578125" style="81" customWidth="1"/>
    <col min="6887" max="6887" width="25" style="81" customWidth="1"/>
    <col min="6888" max="6889" width="9.42578125" style="81" customWidth="1"/>
    <col min="6890" max="6890" width="25.7109375" style="81" customWidth="1"/>
    <col min="6891" max="6891" width="36.7109375" style="81" customWidth="1"/>
    <col min="6892" max="6892" width="50.7109375" style="81" customWidth="1"/>
    <col min="6893" max="6893" width="34.140625" style="81" customWidth="1"/>
    <col min="6894" max="6894" width="10.28515625" style="81" customWidth="1"/>
    <col min="6895" max="6895" width="11.5703125" style="81" customWidth="1"/>
    <col min="6896" max="6896" width="8.7109375" style="81" customWidth="1"/>
    <col min="6897" max="6897" width="7.7109375" style="81" customWidth="1"/>
    <col min="6898" max="6898" width="9" style="81" customWidth="1"/>
    <col min="6899" max="6899" width="10.28515625" style="81" customWidth="1"/>
    <col min="6900" max="6900" width="5" style="81" customWidth="1"/>
    <col min="6901" max="6901" width="11" style="81" customWidth="1"/>
    <col min="6902" max="6902" width="5.140625" style="81" bestFit="1" customWidth="1"/>
    <col min="6903" max="6903" width="10.85546875" style="81" customWidth="1"/>
    <col min="6904" max="6904" width="5.28515625" style="81" customWidth="1"/>
    <col min="6905" max="6905" width="10.7109375" style="81" customWidth="1"/>
    <col min="6906" max="6906" width="4.7109375" style="81" bestFit="1" customWidth="1"/>
    <col min="6907" max="6907" width="10.7109375" style="81" customWidth="1"/>
    <col min="6908" max="6908" width="8.28515625" style="81" customWidth="1"/>
    <col min="6909" max="6909" width="10.7109375" style="81" customWidth="1"/>
    <col min="6910" max="6910" width="19" style="81" customWidth="1"/>
    <col min="6911" max="6911" width="9.140625" style="81" customWidth="1"/>
    <col min="6912" max="6912" width="71.140625" style="81" customWidth="1"/>
    <col min="6913" max="6913" width="17.7109375" style="81" customWidth="1"/>
    <col min="6914" max="6914" width="75.85546875" style="81" customWidth="1"/>
    <col min="6915" max="6916" width="11.42578125" style="81"/>
    <col min="6917" max="6917" width="32.42578125" style="81" customWidth="1"/>
    <col min="6918" max="6918" width="33.7109375" style="81" customWidth="1"/>
    <col min="6919" max="6919" width="30.7109375" style="81" customWidth="1"/>
    <col min="6920" max="7139" width="11.42578125" style="81"/>
    <col min="7140" max="7140" width="16.28515625" style="81" customWidth="1"/>
    <col min="7141" max="7141" width="19.7109375" style="81" customWidth="1"/>
    <col min="7142" max="7142" width="33.42578125" style="81" customWidth="1"/>
    <col min="7143" max="7143" width="25" style="81" customWidth="1"/>
    <col min="7144" max="7145" width="9.42578125" style="81" customWidth="1"/>
    <col min="7146" max="7146" width="25.7109375" style="81" customWidth="1"/>
    <col min="7147" max="7147" width="36.7109375" style="81" customWidth="1"/>
    <col min="7148" max="7148" width="50.7109375" style="81" customWidth="1"/>
    <col min="7149" max="7149" width="34.140625" style="81" customWidth="1"/>
    <col min="7150" max="7150" width="10.28515625" style="81" customWidth="1"/>
    <col min="7151" max="7151" width="11.5703125" style="81" customWidth="1"/>
    <col min="7152" max="7152" width="8.7109375" style="81" customWidth="1"/>
    <col min="7153" max="7153" width="7.7109375" style="81" customWidth="1"/>
    <col min="7154" max="7154" width="9" style="81" customWidth="1"/>
    <col min="7155" max="7155" width="10.28515625" style="81" customWidth="1"/>
    <col min="7156" max="7156" width="5" style="81" customWidth="1"/>
    <col min="7157" max="7157" width="11" style="81" customWidth="1"/>
    <col min="7158" max="7158" width="5.140625" style="81" bestFit="1" customWidth="1"/>
    <col min="7159" max="7159" width="10.85546875" style="81" customWidth="1"/>
    <col min="7160" max="7160" width="5.28515625" style="81" customWidth="1"/>
    <col min="7161" max="7161" width="10.7109375" style="81" customWidth="1"/>
    <col min="7162" max="7162" width="4.7109375" style="81" bestFit="1" customWidth="1"/>
    <col min="7163" max="7163" width="10.7109375" style="81" customWidth="1"/>
    <col min="7164" max="7164" width="8.28515625" style="81" customWidth="1"/>
    <col min="7165" max="7165" width="10.7109375" style="81" customWidth="1"/>
    <col min="7166" max="7166" width="19" style="81" customWidth="1"/>
    <col min="7167" max="7167" width="9.140625" style="81" customWidth="1"/>
    <col min="7168" max="7168" width="71.140625" style="81" customWidth="1"/>
    <col min="7169" max="7169" width="17.7109375" style="81" customWidth="1"/>
    <col min="7170" max="7170" width="75.85546875" style="81" customWidth="1"/>
    <col min="7171" max="7172" width="11.42578125" style="81"/>
    <col min="7173" max="7173" width="32.42578125" style="81" customWidth="1"/>
    <col min="7174" max="7174" width="33.7109375" style="81" customWidth="1"/>
    <col min="7175" max="7175" width="30.7109375" style="81" customWidth="1"/>
    <col min="7176" max="7395" width="11.42578125" style="81"/>
    <col min="7396" max="7396" width="16.28515625" style="81" customWidth="1"/>
    <col min="7397" max="7397" width="19.7109375" style="81" customWidth="1"/>
    <col min="7398" max="7398" width="33.42578125" style="81" customWidth="1"/>
    <col min="7399" max="7399" width="25" style="81" customWidth="1"/>
    <col min="7400" max="7401" width="9.42578125" style="81" customWidth="1"/>
    <col min="7402" max="7402" width="25.7109375" style="81" customWidth="1"/>
    <col min="7403" max="7403" width="36.7109375" style="81" customWidth="1"/>
    <col min="7404" max="7404" width="50.7109375" style="81" customWidth="1"/>
    <col min="7405" max="7405" width="34.140625" style="81" customWidth="1"/>
    <col min="7406" max="7406" width="10.28515625" style="81" customWidth="1"/>
    <col min="7407" max="7407" width="11.5703125" style="81" customWidth="1"/>
    <col min="7408" max="7408" width="8.7109375" style="81" customWidth="1"/>
    <col min="7409" max="7409" width="7.7109375" style="81" customWidth="1"/>
    <col min="7410" max="7410" width="9" style="81" customWidth="1"/>
    <col min="7411" max="7411" width="10.28515625" style="81" customWidth="1"/>
    <col min="7412" max="7412" width="5" style="81" customWidth="1"/>
    <col min="7413" max="7413" width="11" style="81" customWidth="1"/>
    <col min="7414" max="7414" width="5.140625" style="81" bestFit="1" customWidth="1"/>
    <col min="7415" max="7415" width="10.85546875" style="81" customWidth="1"/>
    <col min="7416" max="7416" width="5.28515625" style="81" customWidth="1"/>
    <col min="7417" max="7417" width="10.7109375" style="81" customWidth="1"/>
    <col min="7418" max="7418" width="4.7109375" style="81" bestFit="1" customWidth="1"/>
    <col min="7419" max="7419" width="10.7109375" style="81" customWidth="1"/>
    <col min="7420" max="7420" width="8.28515625" style="81" customWidth="1"/>
    <col min="7421" max="7421" width="10.7109375" style="81" customWidth="1"/>
    <col min="7422" max="7422" width="19" style="81" customWidth="1"/>
    <col min="7423" max="7423" width="9.140625" style="81" customWidth="1"/>
    <col min="7424" max="7424" width="71.140625" style="81" customWidth="1"/>
    <col min="7425" max="7425" width="17.7109375" style="81" customWidth="1"/>
    <col min="7426" max="7426" width="75.85546875" style="81" customWidth="1"/>
    <col min="7427" max="7428" width="11.42578125" style="81"/>
    <col min="7429" max="7429" width="32.42578125" style="81" customWidth="1"/>
    <col min="7430" max="7430" width="33.7109375" style="81" customWidth="1"/>
    <col min="7431" max="7431" width="30.7109375" style="81" customWidth="1"/>
    <col min="7432" max="7651" width="11.42578125" style="81"/>
    <col min="7652" max="7652" width="16.28515625" style="81" customWidth="1"/>
    <col min="7653" max="7653" width="19.7109375" style="81" customWidth="1"/>
    <col min="7654" max="7654" width="33.42578125" style="81" customWidth="1"/>
    <col min="7655" max="7655" width="25" style="81" customWidth="1"/>
    <col min="7656" max="7657" width="9.42578125" style="81" customWidth="1"/>
    <col min="7658" max="7658" width="25.7109375" style="81" customWidth="1"/>
    <col min="7659" max="7659" width="36.7109375" style="81" customWidth="1"/>
    <col min="7660" max="7660" width="50.7109375" style="81" customWidth="1"/>
    <col min="7661" max="7661" width="34.140625" style="81" customWidth="1"/>
    <col min="7662" max="7662" width="10.28515625" style="81" customWidth="1"/>
    <col min="7663" max="7663" width="11.5703125" style="81" customWidth="1"/>
    <col min="7664" max="7664" width="8.7109375" style="81" customWidth="1"/>
    <col min="7665" max="7665" width="7.7109375" style="81" customWidth="1"/>
    <col min="7666" max="7666" width="9" style="81" customWidth="1"/>
    <col min="7667" max="7667" width="10.28515625" style="81" customWidth="1"/>
    <col min="7668" max="7668" width="5" style="81" customWidth="1"/>
    <col min="7669" max="7669" width="11" style="81" customWidth="1"/>
    <col min="7670" max="7670" width="5.140625" style="81" bestFit="1" customWidth="1"/>
    <col min="7671" max="7671" width="10.85546875" style="81" customWidth="1"/>
    <col min="7672" max="7672" width="5.28515625" style="81" customWidth="1"/>
    <col min="7673" max="7673" width="10.7109375" style="81" customWidth="1"/>
    <col min="7674" max="7674" width="4.7109375" style="81" bestFit="1" customWidth="1"/>
    <col min="7675" max="7675" width="10.7109375" style="81" customWidth="1"/>
    <col min="7676" max="7676" width="8.28515625" style="81" customWidth="1"/>
    <col min="7677" max="7677" width="10.7109375" style="81" customWidth="1"/>
    <col min="7678" max="7678" width="19" style="81" customWidth="1"/>
    <col min="7679" max="7679" width="9.140625" style="81" customWidth="1"/>
    <col min="7680" max="7680" width="71.140625" style="81" customWidth="1"/>
    <col min="7681" max="7681" width="17.7109375" style="81" customWidth="1"/>
    <col min="7682" max="7682" width="75.85546875" style="81" customWidth="1"/>
    <col min="7683" max="7684" width="11.42578125" style="81"/>
    <col min="7685" max="7685" width="32.42578125" style="81" customWidth="1"/>
    <col min="7686" max="7686" width="33.7109375" style="81" customWidth="1"/>
    <col min="7687" max="7687" width="30.7109375" style="81" customWidth="1"/>
    <col min="7688" max="7907" width="11.42578125" style="81"/>
    <col min="7908" max="7908" width="16.28515625" style="81" customWidth="1"/>
    <col min="7909" max="7909" width="19.7109375" style="81" customWidth="1"/>
    <col min="7910" max="7910" width="33.42578125" style="81" customWidth="1"/>
    <col min="7911" max="7911" width="25" style="81" customWidth="1"/>
    <col min="7912" max="7913" width="9.42578125" style="81" customWidth="1"/>
    <col min="7914" max="7914" width="25.7109375" style="81" customWidth="1"/>
    <col min="7915" max="7915" width="36.7109375" style="81" customWidth="1"/>
    <col min="7916" max="7916" width="50.7109375" style="81" customWidth="1"/>
    <col min="7917" max="7917" width="34.140625" style="81" customWidth="1"/>
    <col min="7918" max="7918" width="10.28515625" style="81" customWidth="1"/>
    <col min="7919" max="7919" width="11.5703125" style="81" customWidth="1"/>
    <col min="7920" max="7920" width="8.7109375" style="81" customWidth="1"/>
    <col min="7921" max="7921" width="7.7109375" style="81" customWidth="1"/>
    <col min="7922" max="7922" width="9" style="81" customWidth="1"/>
    <col min="7923" max="7923" width="10.28515625" style="81" customWidth="1"/>
    <col min="7924" max="7924" width="5" style="81" customWidth="1"/>
    <col min="7925" max="7925" width="11" style="81" customWidth="1"/>
    <col min="7926" max="7926" width="5.140625" style="81" bestFit="1" customWidth="1"/>
    <col min="7927" max="7927" width="10.85546875" style="81" customWidth="1"/>
    <col min="7928" max="7928" width="5.28515625" style="81" customWidth="1"/>
    <col min="7929" max="7929" width="10.7109375" style="81" customWidth="1"/>
    <col min="7930" max="7930" width="4.7109375" style="81" bestFit="1" customWidth="1"/>
    <col min="7931" max="7931" width="10.7109375" style="81" customWidth="1"/>
    <col min="7932" max="7932" width="8.28515625" style="81" customWidth="1"/>
    <col min="7933" max="7933" width="10.7109375" style="81" customWidth="1"/>
    <col min="7934" max="7934" width="19" style="81" customWidth="1"/>
    <col min="7935" max="7935" width="9.140625" style="81" customWidth="1"/>
    <col min="7936" max="7936" width="71.140625" style="81" customWidth="1"/>
    <col min="7937" max="7937" width="17.7109375" style="81" customWidth="1"/>
    <col min="7938" max="7938" width="75.85546875" style="81" customWidth="1"/>
    <col min="7939" max="7940" width="11.42578125" style="81"/>
    <col min="7941" max="7941" width="32.42578125" style="81" customWidth="1"/>
    <col min="7942" max="7942" width="33.7109375" style="81" customWidth="1"/>
    <col min="7943" max="7943" width="30.7109375" style="81" customWidth="1"/>
    <col min="7944" max="8163" width="11.42578125" style="81"/>
    <col min="8164" max="8164" width="16.28515625" style="81" customWidth="1"/>
    <col min="8165" max="8165" width="19.7109375" style="81" customWidth="1"/>
    <col min="8166" max="8166" width="33.42578125" style="81" customWidth="1"/>
    <col min="8167" max="8167" width="25" style="81" customWidth="1"/>
    <col min="8168" max="8169" width="9.42578125" style="81" customWidth="1"/>
    <col min="8170" max="8170" width="25.7109375" style="81" customWidth="1"/>
    <col min="8171" max="8171" width="36.7109375" style="81" customWidth="1"/>
    <col min="8172" max="8172" width="50.7109375" style="81" customWidth="1"/>
    <col min="8173" max="8173" width="34.140625" style="81" customWidth="1"/>
    <col min="8174" max="8174" width="10.28515625" style="81" customWidth="1"/>
    <col min="8175" max="8175" width="11.5703125" style="81" customWidth="1"/>
    <col min="8176" max="8176" width="8.7109375" style="81" customWidth="1"/>
    <col min="8177" max="8177" width="7.7109375" style="81" customWidth="1"/>
    <col min="8178" max="8178" width="9" style="81" customWidth="1"/>
    <col min="8179" max="8179" width="10.28515625" style="81" customWidth="1"/>
    <col min="8180" max="8180" width="5" style="81" customWidth="1"/>
    <col min="8181" max="8181" width="11" style="81" customWidth="1"/>
    <col min="8182" max="8182" width="5.140625" style="81" bestFit="1" customWidth="1"/>
    <col min="8183" max="8183" width="10.85546875" style="81" customWidth="1"/>
    <col min="8184" max="8184" width="5.28515625" style="81" customWidth="1"/>
    <col min="8185" max="8185" width="10.7109375" style="81" customWidth="1"/>
    <col min="8186" max="8186" width="4.7109375" style="81" bestFit="1" customWidth="1"/>
    <col min="8187" max="8187" width="10.7109375" style="81" customWidth="1"/>
    <col min="8188" max="8188" width="8.28515625" style="81" customWidth="1"/>
    <col min="8189" max="8189" width="10.7109375" style="81" customWidth="1"/>
    <col min="8190" max="8190" width="19" style="81" customWidth="1"/>
    <col min="8191" max="8191" width="9.140625" style="81" customWidth="1"/>
    <col min="8192" max="8192" width="71.140625" style="81" customWidth="1"/>
    <col min="8193" max="8193" width="17.7109375" style="81" customWidth="1"/>
    <col min="8194" max="8194" width="75.85546875" style="81" customWidth="1"/>
    <col min="8195" max="8196" width="11.42578125" style="81"/>
    <col min="8197" max="8197" width="32.42578125" style="81" customWidth="1"/>
    <col min="8198" max="8198" width="33.7109375" style="81" customWidth="1"/>
    <col min="8199" max="8199" width="30.7109375" style="81" customWidth="1"/>
    <col min="8200" max="8419" width="11.42578125" style="81"/>
    <col min="8420" max="8420" width="16.28515625" style="81" customWidth="1"/>
    <col min="8421" max="8421" width="19.7109375" style="81" customWidth="1"/>
    <col min="8422" max="8422" width="33.42578125" style="81" customWidth="1"/>
    <col min="8423" max="8423" width="25" style="81" customWidth="1"/>
    <col min="8424" max="8425" width="9.42578125" style="81" customWidth="1"/>
    <col min="8426" max="8426" width="25.7109375" style="81" customWidth="1"/>
    <col min="8427" max="8427" width="36.7109375" style="81" customWidth="1"/>
    <col min="8428" max="8428" width="50.7109375" style="81" customWidth="1"/>
    <col min="8429" max="8429" width="34.140625" style="81" customWidth="1"/>
    <col min="8430" max="8430" width="10.28515625" style="81" customWidth="1"/>
    <col min="8431" max="8431" width="11.5703125" style="81" customWidth="1"/>
    <col min="8432" max="8432" width="8.7109375" style="81" customWidth="1"/>
    <col min="8433" max="8433" width="7.7109375" style="81" customWidth="1"/>
    <col min="8434" max="8434" width="9" style="81" customWidth="1"/>
    <col min="8435" max="8435" width="10.28515625" style="81" customWidth="1"/>
    <col min="8436" max="8436" width="5" style="81" customWidth="1"/>
    <col min="8437" max="8437" width="11" style="81" customWidth="1"/>
    <col min="8438" max="8438" width="5.140625" style="81" bestFit="1" customWidth="1"/>
    <col min="8439" max="8439" width="10.85546875" style="81" customWidth="1"/>
    <col min="8440" max="8440" width="5.28515625" style="81" customWidth="1"/>
    <col min="8441" max="8441" width="10.7109375" style="81" customWidth="1"/>
    <col min="8442" max="8442" width="4.7109375" style="81" bestFit="1" customWidth="1"/>
    <col min="8443" max="8443" width="10.7109375" style="81" customWidth="1"/>
    <col min="8444" max="8444" width="8.28515625" style="81" customWidth="1"/>
    <col min="8445" max="8445" width="10.7109375" style="81" customWidth="1"/>
    <col min="8446" max="8446" width="19" style="81" customWidth="1"/>
    <col min="8447" max="8447" width="9.140625" style="81" customWidth="1"/>
    <col min="8448" max="8448" width="71.140625" style="81" customWidth="1"/>
    <col min="8449" max="8449" width="17.7109375" style="81" customWidth="1"/>
    <col min="8450" max="8450" width="75.85546875" style="81" customWidth="1"/>
    <col min="8451" max="8452" width="11.42578125" style="81"/>
    <col min="8453" max="8453" width="32.42578125" style="81" customWidth="1"/>
    <col min="8454" max="8454" width="33.7109375" style="81" customWidth="1"/>
    <col min="8455" max="8455" width="30.7109375" style="81" customWidth="1"/>
    <col min="8456" max="8675" width="11.42578125" style="81"/>
    <col min="8676" max="8676" width="16.28515625" style="81" customWidth="1"/>
    <col min="8677" max="8677" width="19.7109375" style="81" customWidth="1"/>
    <col min="8678" max="8678" width="33.42578125" style="81" customWidth="1"/>
    <col min="8679" max="8679" width="25" style="81" customWidth="1"/>
    <col min="8680" max="8681" width="9.42578125" style="81" customWidth="1"/>
    <col min="8682" max="8682" width="25.7109375" style="81" customWidth="1"/>
    <col min="8683" max="8683" width="36.7109375" style="81" customWidth="1"/>
    <col min="8684" max="8684" width="50.7109375" style="81" customWidth="1"/>
    <col min="8685" max="8685" width="34.140625" style="81" customWidth="1"/>
    <col min="8686" max="8686" width="10.28515625" style="81" customWidth="1"/>
    <col min="8687" max="8687" width="11.5703125" style="81" customWidth="1"/>
    <col min="8688" max="8688" width="8.7109375" style="81" customWidth="1"/>
    <col min="8689" max="8689" width="7.7109375" style="81" customWidth="1"/>
    <col min="8690" max="8690" width="9" style="81" customWidth="1"/>
    <col min="8691" max="8691" width="10.28515625" style="81" customWidth="1"/>
    <col min="8692" max="8692" width="5" style="81" customWidth="1"/>
    <col min="8693" max="8693" width="11" style="81" customWidth="1"/>
    <col min="8694" max="8694" width="5.140625" style="81" bestFit="1" customWidth="1"/>
    <col min="8695" max="8695" width="10.85546875" style="81" customWidth="1"/>
    <col min="8696" max="8696" width="5.28515625" style="81" customWidth="1"/>
    <col min="8697" max="8697" width="10.7109375" style="81" customWidth="1"/>
    <col min="8698" max="8698" width="4.7109375" style="81" bestFit="1" customWidth="1"/>
    <col min="8699" max="8699" width="10.7109375" style="81" customWidth="1"/>
    <col min="8700" max="8700" width="8.28515625" style="81" customWidth="1"/>
    <col min="8701" max="8701" width="10.7109375" style="81" customWidth="1"/>
    <col min="8702" max="8702" width="19" style="81" customWidth="1"/>
    <col min="8703" max="8703" width="9.140625" style="81" customWidth="1"/>
    <col min="8704" max="8704" width="71.140625" style="81" customWidth="1"/>
    <col min="8705" max="8705" width="17.7109375" style="81" customWidth="1"/>
    <col min="8706" max="8706" width="75.85546875" style="81" customWidth="1"/>
    <col min="8707" max="8708" width="11.42578125" style="81"/>
    <col min="8709" max="8709" width="32.42578125" style="81" customWidth="1"/>
    <col min="8710" max="8710" width="33.7109375" style="81" customWidth="1"/>
    <col min="8711" max="8711" width="30.7109375" style="81" customWidth="1"/>
    <col min="8712" max="8931" width="11.42578125" style="81"/>
    <col min="8932" max="8932" width="16.28515625" style="81" customWidth="1"/>
    <col min="8933" max="8933" width="19.7109375" style="81" customWidth="1"/>
    <col min="8934" max="8934" width="33.42578125" style="81" customWidth="1"/>
    <col min="8935" max="8935" width="25" style="81" customWidth="1"/>
    <col min="8936" max="8937" width="9.42578125" style="81" customWidth="1"/>
    <col min="8938" max="8938" width="25.7109375" style="81" customWidth="1"/>
    <col min="8939" max="8939" width="36.7109375" style="81" customWidth="1"/>
    <col min="8940" max="8940" width="50.7109375" style="81" customWidth="1"/>
    <col min="8941" max="8941" width="34.140625" style="81" customWidth="1"/>
    <col min="8942" max="8942" width="10.28515625" style="81" customWidth="1"/>
    <col min="8943" max="8943" width="11.5703125" style="81" customWidth="1"/>
    <col min="8944" max="8944" width="8.7109375" style="81" customWidth="1"/>
    <col min="8945" max="8945" width="7.7109375" style="81" customWidth="1"/>
    <col min="8946" max="8946" width="9" style="81" customWidth="1"/>
    <col min="8947" max="8947" width="10.28515625" style="81" customWidth="1"/>
    <col min="8948" max="8948" width="5" style="81" customWidth="1"/>
    <col min="8949" max="8949" width="11" style="81" customWidth="1"/>
    <col min="8950" max="8950" width="5.140625" style="81" bestFit="1" customWidth="1"/>
    <col min="8951" max="8951" width="10.85546875" style="81" customWidth="1"/>
    <col min="8952" max="8952" width="5.28515625" style="81" customWidth="1"/>
    <col min="8953" max="8953" width="10.7109375" style="81" customWidth="1"/>
    <col min="8954" max="8954" width="4.7109375" style="81" bestFit="1" customWidth="1"/>
    <col min="8955" max="8955" width="10.7109375" style="81" customWidth="1"/>
    <col min="8956" max="8956" width="8.28515625" style="81" customWidth="1"/>
    <col min="8957" max="8957" width="10.7109375" style="81" customWidth="1"/>
    <col min="8958" max="8958" width="19" style="81" customWidth="1"/>
    <col min="8959" max="8959" width="9.140625" style="81" customWidth="1"/>
    <col min="8960" max="8960" width="71.140625" style="81" customWidth="1"/>
    <col min="8961" max="8961" width="17.7109375" style="81" customWidth="1"/>
    <col min="8962" max="8962" width="75.85546875" style="81" customWidth="1"/>
    <col min="8963" max="8964" width="11.42578125" style="81"/>
    <col min="8965" max="8965" width="32.42578125" style="81" customWidth="1"/>
    <col min="8966" max="8966" width="33.7109375" style="81" customWidth="1"/>
    <col min="8967" max="8967" width="30.7109375" style="81" customWidth="1"/>
    <col min="8968" max="9187" width="11.42578125" style="81"/>
    <col min="9188" max="9188" width="16.28515625" style="81" customWidth="1"/>
    <col min="9189" max="9189" width="19.7109375" style="81" customWidth="1"/>
    <col min="9190" max="9190" width="33.42578125" style="81" customWidth="1"/>
    <col min="9191" max="9191" width="25" style="81" customWidth="1"/>
    <col min="9192" max="9193" width="9.42578125" style="81" customWidth="1"/>
    <col min="9194" max="9194" width="25.7109375" style="81" customWidth="1"/>
    <col min="9195" max="9195" width="36.7109375" style="81" customWidth="1"/>
    <col min="9196" max="9196" width="50.7109375" style="81" customWidth="1"/>
    <col min="9197" max="9197" width="34.140625" style="81" customWidth="1"/>
    <col min="9198" max="9198" width="10.28515625" style="81" customWidth="1"/>
    <col min="9199" max="9199" width="11.5703125" style="81" customWidth="1"/>
    <col min="9200" max="9200" width="8.7109375" style="81" customWidth="1"/>
    <col min="9201" max="9201" width="7.7109375" style="81" customWidth="1"/>
    <col min="9202" max="9202" width="9" style="81" customWidth="1"/>
    <col min="9203" max="9203" width="10.28515625" style="81" customWidth="1"/>
    <col min="9204" max="9204" width="5" style="81" customWidth="1"/>
    <col min="9205" max="9205" width="11" style="81" customWidth="1"/>
    <col min="9206" max="9206" width="5.140625" style="81" bestFit="1" customWidth="1"/>
    <col min="9207" max="9207" width="10.85546875" style="81" customWidth="1"/>
    <col min="9208" max="9208" width="5.28515625" style="81" customWidth="1"/>
    <col min="9209" max="9209" width="10.7109375" style="81" customWidth="1"/>
    <col min="9210" max="9210" width="4.7109375" style="81" bestFit="1" customWidth="1"/>
    <col min="9211" max="9211" width="10.7109375" style="81" customWidth="1"/>
    <col min="9212" max="9212" width="8.28515625" style="81" customWidth="1"/>
    <col min="9213" max="9213" width="10.7109375" style="81" customWidth="1"/>
    <col min="9214" max="9214" width="19" style="81" customWidth="1"/>
    <col min="9215" max="9215" width="9.140625" style="81" customWidth="1"/>
    <col min="9216" max="9216" width="71.140625" style="81" customWidth="1"/>
    <col min="9217" max="9217" width="17.7109375" style="81" customWidth="1"/>
    <col min="9218" max="9218" width="75.85546875" style="81" customWidth="1"/>
    <col min="9219" max="9220" width="11.42578125" style="81"/>
    <col min="9221" max="9221" width="32.42578125" style="81" customWidth="1"/>
    <col min="9222" max="9222" width="33.7109375" style="81" customWidth="1"/>
    <col min="9223" max="9223" width="30.7109375" style="81" customWidth="1"/>
    <col min="9224" max="9443" width="11.42578125" style="81"/>
    <col min="9444" max="9444" width="16.28515625" style="81" customWidth="1"/>
    <col min="9445" max="9445" width="19.7109375" style="81" customWidth="1"/>
    <col min="9446" max="9446" width="33.42578125" style="81" customWidth="1"/>
    <col min="9447" max="9447" width="25" style="81" customWidth="1"/>
    <col min="9448" max="9449" width="9.42578125" style="81" customWidth="1"/>
    <col min="9450" max="9450" width="25.7109375" style="81" customWidth="1"/>
    <col min="9451" max="9451" width="36.7109375" style="81" customWidth="1"/>
    <col min="9452" max="9452" width="50.7109375" style="81" customWidth="1"/>
    <col min="9453" max="9453" width="34.140625" style="81" customWidth="1"/>
    <col min="9454" max="9454" width="10.28515625" style="81" customWidth="1"/>
    <col min="9455" max="9455" width="11.5703125" style="81" customWidth="1"/>
    <col min="9456" max="9456" width="8.7109375" style="81" customWidth="1"/>
    <col min="9457" max="9457" width="7.7109375" style="81" customWidth="1"/>
    <col min="9458" max="9458" width="9" style="81" customWidth="1"/>
    <col min="9459" max="9459" width="10.28515625" style="81" customWidth="1"/>
    <col min="9460" max="9460" width="5" style="81" customWidth="1"/>
    <col min="9461" max="9461" width="11" style="81" customWidth="1"/>
    <col min="9462" max="9462" width="5.140625" style="81" bestFit="1" customWidth="1"/>
    <col min="9463" max="9463" width="10.85546875" style="81" customWidth="1"/>
    <col min="9464" max="9464" width="5.28515625" style="81" customWidth="1"/>
    <col min="9465" max="9465" width="10.7109375" style="81" customWidth="1"/>
    <col min="9466" max="9466" width="4.7109375" style="81" bestFit="1" customWidth="1"/>
    <col min="9467" max="9467" width="10.7109375" style="81" customWidth="1"/>
    <col min="9468" max="9468" width="8.28515625" style="81" customWidth="1"/>
    <col min="9469" max="9469" width="10.7109375" style="81" customWidth="1"/>
    <col min="9470" max="9470" width="19" style="81" customWidth="1"/>
    <col min="9471" max="9471" width="9.140625" style="81" customWidth="1"/>
    <col min="9472" max="9472" width="71.140625" style="81" customWidth="1"/>
    <col min="9473" max="9473" width="17.7109375" style="81" customWidth="1"/>
    <col min="9474" max="9474" width="75.85546875" style="81" customWidth="1"/>
    <col min="9475" max="9476" width="11.42578125" style="81"/>
    <col min="9477" max="9477" width="32.42578125" style="81" customWidth="1"/>
    <col min="9478" max="9478" width="33.7109375" style="81" customWidth="1"/>
    <col min="9479" max="9479" width="30.7109375" style="81" customWidth="1"/>
    <col min="9480" max="9699" width="11.42578125" style="81"/>
    <col min="9700" max="9700" width="16.28515625" style="81" customWidth="1"/>
    <col min="9701" max="9701" width="19.7109375" style="81" customWidth="1"/>
    <col min="9702" max="9702" width="33.42578125" style="81" customWidth="1"/>
    <col min="9703" max="9703" width="25" style="81" customWidth="1"/>
    <col min="9704" max="9705" width="9.42578125" style="81" customWidth="1"/>
    <col min="9706" max="9706" width="25.7109375" style="81" customWidth="1"/>
    <col min="9707" max="9707" width="36.7109375" style="81" customWidth="1"/>
    <col min="9708" max="9708" width="50.7109375" style="81" customWidth="1"/>
    <col min="9709" max="9709" width="34.140625" style="81" customWidth="1"/>
    <col min="9710" max="9710" width="10.28515625" style="81" customWidth="1"/>
    <col min="9711" max="9711" width="11.5703125" style="81" customWidth="1"/>
    <col min="9712" max="9712" width="8.7109375" style="81" customWidth="1"/>
    <col min="9713" max="9713" width="7.7109375" style="81" customWidth="1"/>
    <col min="9714" max="9714" width="9" style="81" customWidth="1"/>
    <col min="9715" max="9715" width="10.28515625" style="81" customWidth="1"/>
    <col min="9716" max="9716" width="5" style="81" customWidth="1"/>
    <col min="9717" max="9717" width="11" style="81" customWidth="1"/>
    <col min="9718" max="9718" width="5.140625" style="81" bestFit="1" customWidth="1"/>
    <col min="9719" max="9719" width="10.85546875" style="81" customWidth="1"/>
    <col min="9720" max="9720" width="5.28515625" style="81" customWidth="1"/>
    <col min="9721" max="9721" width="10.7109375" style="81" customWidth="1"/>
    <col min="9722" max="9722" width="4.7109375" style="81" bestFit="1" customWidth="1"/>
    <col min="9723" max="9723" width="10.7109375" style="81" customWidth="1"/>
    <col min="9724" max="9724" width="8.28515625" style="81" customWidth="1"/>
    <col min="9725" max="9725" width="10.7109375" style="81" customWidth="1"/>
    <col min="9726" max="9726" width="19" style="81" customWidth="1"/>
    <col min="9727" max="9727" width="9.140625" style="81" customWidth="1"/>
    <col min="9728" max="9728" width="71.140625" style="81" customWidth="1"/>
    <col min="9729" max="9729" width="17.7109375" style="81" customWidth="1"/>
    <col min="9730" max="9730" width="75.85546875" style="81" customWidth="1"/>
    <col min="9731" max="9732" width="11.42578125" style="81"/>
    <col min="9733" max="9733" width="32.42578125" style="81" customWidth="1"/>
    <col min="9734" max="9734" width="33.7109375" style="81" customWidth="1"/>
    <col min="9735" max="9735" width="30.7109375" style="81" customWidth="1"/>
    <col min="9736" max="9955" width="11.42578125" style="81"/>
    <col min="9956" max="9956" width="16.28515625" style="81" customWidth="1"/>
    <col min="9957" max="9957" width="19.7109375" style="81" customWidth="1"/>
    <col min="9958" max="9958" width="33.42578125" style="81" customWidth="1"/>
    <col min="9959" max="9959" width="25" style="81" customWidth="1"/>
    <col min="9960" max="9961" width="9.42578125" style="81" customWidth="1"/>
    <col min="9962" max="9962" width="25.7109375" style="81" customWidth="1"/>
    <col min="9963" max="9963" width="36.7109375" style="81" customWidth="1"/>
    <col min="9964" max="9964" width="50.7109375" style="81" customWidth="1"/>
    <col min="9965" max="9965" width="34.140625" style="81" customWidth="1"/>
    <col min="9966" max="9966" width="10.28515625" style="81" customWidth="1"/>
    <col min="9967" max="9967" width="11.5703125" style="81" customWidth="1"/>
    <col min="9968" max="9968" width="8.7109375" style="81" customWidth="1"/>
    <col min="9969" max="9969" width="7.7109375" style="81" customWidth="1"/>
    <col min="9970" max="9970" width="9" style="81" customWidth="1"/>
    <col min="9971" max="9971" width="10.28515625" style="81" customWidth="1"/>
    <col min="9972" max="9972" width="5" style="81" customWidth="1"/>
    <col min="9973" max="9973" width="11" style="81" customWidth="1"/>
    <col min="9974" max="9974" width="5.140625" style="81" bestFit="1" customWidth="1"/>
    <col min="9975" max="9975" width="10.85546875" style="81" customWidth="1"/>
    <col min="9976" max="9976" width="5.28515625" style="81" customWidth="1"/>
    <col min="9977" max="9977" width="10.7109375" style="81" customWidth="1"/>
    <col min="9978" max="9978" width="4.7109375" style="81" bestFit="1" customWidth="1"/>
    <col min="9979" max="9979" width="10.7109375" style="81" customWidth="1"/>
    <col min="9980" max="9980" width="8.28515625" style="81" customWidth="1"/>
    <col min="9981" max="9981" width="10.7109375" style="81" customWidth="1"/>
    <col min="9982" max="9982" width="19" style="81" customWidth="1"/>
    <col min="9983" max="9983" width="9.140625" style="81" customWidth="1"/>
    <col min="9984" max="9984" width="71.140625" style="81" customWidth="1"/>
    <col min="9985" max="9985" width="17.7109375" style="81" customWidth="1"/>
    <col min="9986" max="9986" width="75.85546875" style="81" customWidth="1"/>
    <col min="9987" max="9988" width="11.42578125" style="81"/>
    <col min="9989" max="9989" width="32.42578125" style="81" customWidth="1"/>
    <col min="9990" max="9990" width="33.7109375" style="81" customWidth="1"/>
    <col min="9991" max="9991" width="30.7109375" style="81" customWidth="1"/>
    <col min="9992" max="10211" width="11.42578125" style="81"/>
    <col min="10212" max="10212" width="16.28515625" style="81" customWidth="1"/>
    <col min="10213" max="10213" width="19.7109375" style="81" customWidth="1"/>
    <col min="10214" max="10214" width="33.42578125" style="81" customWidth="1"/>
    <col min="10215" max="10215" width="25" style="81" customWidth="1"/>
    <col min="10216" max="10217" width="9.42578125" style="81" customWidth="1"/>
    <col min="10218" max="10218" width="25.7109375" style="81" customWidth="1"/>
    <col min="10219" max="10219" width="36.7109375" style="81" customWidth="1"/>
    <col min="10220" max="10220" width="50.7109375" style="81" customWidth="1"/>
    <col min="10221" max="10221" width="34.140625" style="81" customWidth="1"/>
    <col min="10222" max="10222" width="10.28515625" style="81" customWidth="1"/>
    <col min="10223" max="10223" width="11.5703125" style="81" customWidth="1"/>
    <col min="10224" max="10224" width="8.7109375" style="81" customWidth="1"/>
    <col min="10225" max="10225" width="7.7109375" style="81" customWidth="1"/>
    <col min="10226" max="10226" width="9" style="81" customWidth="1"/>
    <col min="10227" max="10227" width="10.28515625" style="81" customWidth="1"/>
    <col min="10228" max="10228" width="5" style="81" customWidth="1"/>
    <col min="10229" max="10229" width="11" style="81" customWidth="1"/>
    <col min="10230" max="10230" width="5.140625" style="81" bestFit="1" customWidth="1"/>
    <col min="10231" max="10231" width="10.85546875" style="81" customWidth="1"/>
    <col min="10232" max="10232" width="5.28515625" style="81" customWidth="1"/>
    <col min="10233" max="10233" width="10.7109375" style="81" customWidth="1"/>
    <col min="10234" max="10234" width="4.7109375" style="81" bestFit="1" customWidth="1"/>
    <col min="10235" max="10235" width="10.7109375" style="81" customWidth="1"/>
    <col min="10236" max="10236" width="8.28515625" style="81" customWidth="1"/>
    <col min="10237" max="10237" width="10.7109375" style="81" customWidth="1"/>
    <col min="10238" max="10238" width="19" style="81" customWidth="1"/>
    <col min="10239" max="10239" width="9.140625" style="81" customWidth="1"/>
    <col min="10240" max="10240" width="71.140625" style="81" customWidth="1"/>
    <col min="10241" max="10241" width="17.7109375" style="81" customWidth="1"/>
    <col min="10242" max="10242" width="75.85546875" style="81" customWidth="1"/>
    <col min="10243" max="10244" width="11.42578125" style="81"/>
    <col min="10245" max="10245" width="32.42578125" style="81" customWidth="1"/>
    <col min="10246" max="10246" width="33.7109375" style="81" customWidth="1"/>
    <col min="10247" max="10247" width="30.7109375" style="81" customWidth="1"/>
    <col min="10248" max="10467" width="11.42578125" style="81"/>
    <col min="10468" max="10468" width="16.28515625" style="81" customWidth="1"/>
    <col min="10469" max="10469" width="19.7109375" style="81" customWidth="1"/>
    <col min="10470" max="10470" width="33.42578125" style="81" customWidth="1"/>
    <col min="10471" max="10471" width="25" style="81" customWidth="1"/>
    <col min="10472" max="10473" width="9.42578125" style="81" customWidth="1"/>
    <col min="10474" max="10474" width="25.7109375" style="81" customWidth="1"/>
    <col min="10475" max="10475" width="36.7109375" style="81" customWidth="1"/>
    <col min="10476" max="10476" width="50.7109375" style="81" customWidth="1"/>
    <col min="10477" max="10477" width="34.140625" style="81" customWidth="1"/>
    <col min="10478" max="10478" width="10.28515625" style="81" customWidth="1"/>
    <col min="10479" max="10479" width="11.5703125" style="81" customWidth="1"/>
    <col min="10480" max="10480" width="8.7109375" style="81" customWidth="1"/>
    <col min="10481" max="10481" width="7.7109375" style="81" customWidth="1"/>
    <col min="10482" max="10482" width="9" style="81" customWidth="1"/>
    <col min="10483" max="10483" width="10.28515625" style="81" customWidth="1"/>
    <col min="10484" max="10484" width="5" style="81" customWidth="1"/>
    <col min="10485" max="10485" width="11" style="81" customWidth="1"/>
    <col min="10486" max="10486" width="5.140625" style="81" bestFit="1" customWidth="1"/>
    <col min="10487" max="10487" width="10.85546875" style="81" customWidth="1"/>
    <col min="10488" max="10488" width="5.28515625" style="81" customWidth="1"/>
    <col min="10489" max="10489" width="10.7109375" style="81" customWidth="1"/>
    <col min="10490" max="10490" width="4.7109375" style="81" bestFit="1" customWidth="1"/>
    <col min="10491" max="10491" width="10.7109375" style="81" customWidth="1"/>
    <col min="10492" max="10492" width="8.28515625" style="81" customWidth="1"/>
    <col min="10493" max="10493" width="10.7109375" style="81" customWidth="1"/>
    <col min="10494" max="10494" width="19" style="81" customWidth="1"/>
    <col min="10495" max="10495" width="9.140625" style="81" customWidth="1"/>
    <col min="10496" max="10496" width="71.140625" style="81" customWidth="1"/>
    <col min="10497" max="10497" width="17.7109375" style="81" customWidth="1"/>
    <col min="10498" max="10498" width="75.85546875" style="81" customWidth="1"/>
    <col min="10499" max="10500" width="11.42578125" style="81"/>
    <col min="10501" max="10501" width="32.42578125" style="81" customWidth="1"/>
    <col min="10502" max="10502" width="33.7109375" style="81" customWidth="1"/>
    <col min="10503" max="10503" width="30.7109375" style="81" customWidth="1"/>
    <col min="10504" max="10723" width="11.42578125" style="81"/>
    <col min="10724" max="10724" width="16.28515625" style="81" customWidth="1"/>
    <col min="10725" max="10725" width="19.7109375" style="81" customWidth="1"/>
    <col min="10726" max="10726" width="33.42578125" style="81" customWidth="1"/>
    <col min="10727" max="10727" width="25" style="81" customWidth="1"/>
    <col min="10728" max="10729" width="9.42578125" style="81" customWidth="1"/>
    <col min="10730" max="10730" width="25.7109375" style="81" customWidth="1"/>
    <col min="10731" max="10731" width="36.7109375" style="81" customWidth="1"/>
    <col min="10732" max="10732" width="50.7109375" style="81" customWidth="1"/>
    <col min="10733" max="10733" width="34.140625" style="81" customWidth="1"/>
    <col min="10734" max="10734" width="10.28515625" style="81" customWidth="1"/>
    <col min="10735" max="10735" width="11.5703125" style="81" customWidth="1"/>
    <col min="10736" max="10736" width="8.7109375" style="81" customWidth="1"/>
    <col min="10737" max="10737" width="7.7109375" style="81" customWidth="1"/>
    <col min="10738" max="10738" width="9" style="81" customWidth="1"/>
    <col min="10739" max="10739" width="10.28515625" style="81" customWidth="1"/>
    <col min="10740" max="10740" width="5" style="81" customWidth="1"/>
    <col min="10741" max="10741" width="11" style="81" customWidth="1"/>
    <col min="10742" max="10742" width="5.140625" style="81" bestFit="1" customWidth="1"/>
    <col min="10743" max="10743" width="10.85546875" style="81" customWidth="1"/>
    <col min="10744" max="10744" width="5.28515625" style="81" customWidth="1"/>
    <col min="10745" max="10745" width="10.7109375" style="81" customWidth="1"/>
    <col min="10746" max="10746" width="4.7109375" style="81" bestFit="1" customWidth="1"/>
    <col min="10747" max="10747" width="10.7109375" style="81" customWidth="1"/>
    <col min="10748" max="10748" width="8.28515625" style="81" customWidth="1"/>
    <col min="10749" max="10749" width="10.7109375" style="81" customWidth="1"/>
    <col min="10750" max="10750" width="19" style="81" customWidth="1"/>
    <col min="10751" max="10751" width="9.140625" style="81" customWidth="1"/>
    <col min="10752" max="10752" width="71.140625" style="81" customWidth="1"/>
    <col min="10753" max="10753" width="17.7109375" style="81" customWidth="1"/>
    <col min="10754" max="10754" width="75.85546875" style="81" customWidth="1"/>
    <col min="10755" max="10756" width="11.42578125" style="81"/>
    <col min="10757" max="10757" width="32.42578125" style="81" customWidth="1"/>
    <col min="10758" max="10758" width="33.7109375" style="81" customWidth="1"/>
    <col min="10759" max="10759" width="30.7109375" style="81" customWidth="1"/>
    <col min="10760" max="10979" width="11.42578125" style="81"/>
    <col min="10980" max="10980" width="16.28515625" style="81" customWidth="1"/>
    <col min="10981" max="10981" width="19.7109375" style="81" customWidth="1"/>
    <col min="10982" max="10982" width="33.42578125" style="81" customWidth="1"/>
    <col min="10983" max="10983" width="25" style="81" customWidth="1"/>
    <col min="10984" max="10985" width="9.42578125" style="81" customWidth="1"/>
    <col min="10986" max="10986" width="25.7109375" style="81" customWidth="1"/>
    <col min="10987" max="10987" width="36.7109375" style="81" customWidth="1"/>
    <col min="10988" max="10988" width="50.7109375" style="81" customWidth="1"/>
    <col min="10989" max="10989" width="34.140625" style="81" customWidth="1"/>
    <col min="10990" max="10990" width="10.28515625" style="81" customWidth="1"/>
    <col min="10991" max="10991" width="11.5703125" style="81" customWidth="1"/>
    <col min="10992" max="10992" width="8.7109375" style="81" customWidth="1"/>
    <col min="10993" max="10993" width="7.7109375" style="81" customWidth="1"/>
    <col min="10994" max="10994" width="9" style="81" customWidth="1"/>
    <col min="10995" max="10995" width="10.28515625" style="81" customWidth="1"/>
    <col min="10996" max="10996" width="5" style="81" customWidth="1"/>
    <col min="10997" max="10997" width="11" style="81" customWidth="1"/>
    <col min="10998" max="10998" width="5.140625" style="81" bestFit="1" customWidth="1"/>
    <col min="10999" max="10999" width="10.85546875" style="81" customWidth="1"/>
    <col min="11000" max="11000" width="5.28515625" style="81" customWidth="1"/>
    <col min="11001" max="11001" width="10.7109375" style="81" customWidth="1"/>
    <col min="11002" max="11002" width="4.7109375" style="81" bestFit="1" customWidth="1"/>
    <col min="11003" max="11003" width="10.7109375" style="81" customWidth="1"/>
    <col min="11004" max="11004" width="8.28515625" style="81" customWidth="1"/>
    <col min="11005" max="11005" width="10.7109375" style="81" customWidth="1"/>
    <col min="11006" max="11006" width="19" style="81" customWidth="1"/>
    <col min="11007" max="11007" width="9.140625" style="81" customWidth="1"/>
    <col min="11008" max="11008" width="71.140625" style="81" customWidth="1"/>
    <col min="11009" max="11009" width="17.7109375" style="81" customWidth="1"/>
    <col min="11010" max="11010" width="75.85546875" style="81" customWidth="1"/>
    <col min="11011" max="11012" width="11.42578125" style="81"/>
    <col min="11013" max="11013" width="32.42578125" style="81" customWidth="1"/>
    <col min="11014" max="11014" width="33.7109375" style="81" customWidth="1"/>
    <col min="11015" max="11015" width="30.7109375" style="81" customWidth="1"/>
    <col min="11016" max="11235" width="11.42578125" style="81"/>
    <col min="11236" max="11236" width="16.28515625" style="81" customWidth="1"/>
    <col min="11237" max="11237" width="19.7109375" style="81" customWidth="1"/>
    <col min="11238" max="11238" width="33.42578125" style="81" customWidth="1"/>
    <col min="11239" max="11239" width="25" style="81" customWidth="1"/>
    <col min="11240" max="11241" width="9.42578125" style="81" customWidth="1"/>
    <col min="11242" max="11242" width="25.7109375" style="81" customWidth="1"/>
    <col min="11243" max="11243" width="36.7109375" style="81" customWidth="1"/>
    <col min="11244" max="11244" width="50.7109375" style="81" customWidth="1"/>
    <col min="11245" max="11245" width="34.140625" style="81" customWidth="1"/>
    <col min="11246" max="11246" width="10.28515625" style="81" customWidth="1"/>
    <col min="11247" max="11247" width="11.5703125" style="81" customWidth="1"/>
    <col min="11248" max="11248" width="8.7109375" style="81" customWidth="1"/>
    <col min="11249" max="11249" width="7.7109375" style="81" customWidth="1"/>
    <col min="11250" max="11250" width="9" style="81" customWidth="1"/>
    <col min="11251" max="11251" width="10.28515625" style="81" customWidth="1"/>
    <col min="11252" max="11252" width="5" style="81" customWidth="1"/>
    <col min="11253" max="11253" width="11" style="81" customWidth="1"/>
    <col min="11254" max="11254" width="5.140625" style="81" bestFit="1" customWidth="1"/>
    <col min="11255" max="11255" width="10.85546875" style="81" customWidth="1"/>
    <col min="11256" max="11256" width="5.28515625" style="81" customWidth="1"/>
    <col min="11257" max="11257" width="10.7109375" style="81" customWidth="1"/>
    <col min="11258" max="11258" width="4.7109375" style="81" bestFit="1" customWidth="1"/>
    <col min="11259" max="11259" width="10.7109375" style="81" customWidth="1"/>
    <col min="11260" max="11260" width="8.28515625" style="81" customWidth="1"/>
    <col min="11261" max="11261" width="10.7109375" style="81" customWidth="1"/>
    <col min="11262" max="11262" width="19" style="81" customWidth="1"/>
    <col min="11263" max="11263" width="9.140625" style="81" customWidth="1"/>
    <col min="11264" max="11264" width="71.140625" style="81" customWidth="1"/>
    <col min="11265" max="11265" width="17.7109375" style="81" customWidth="1"/>
    <col min="11266" max="11266" width="75.85546875" style="81" customWidth="1"/>
    <col min="11267" max="11268" width="11.42578125" style="81"/>
    <col min="11269" max="11269" width="32.42578125" style="81" customWidth="1"/>
    <col min="11270" max="11270" width="33.7109375" style="81" customWidth="1"/>
    <col min="11271" max="11271" width="30.7109375" style="81" customWidth="1"/>
    <col min="11272" max="11491" width="11.42578125" style="81"/>
    <col min="11492" max="11492" width="16.28515625" style="81" customWidth="1"/>
    <col min="11493" max="11493" width="19.7109375" style="81" customWidth="1"/>
    <col min="11494" max="11494" width="33.42578125" style="81" customWidth="1"/>
    <col min="11495" max="11495" width="25" style="81" customWidth="1"/>
    <col min="11496" max="11497" width="9.42578125" style="81" customWidth="1"/>
    <col min="11498" max="11498" width="25.7109375" style="81" customWidth="1"/>
    <col min="11499" max="11499" width="36.7109375" style="81" customWidth="1"/>
    <col min="11500" max="11500" width="50.7109375" style="81" customWidth="1"/>
    <col min="11501" max="11501" width="34.140625" style="81" customWidth="1"/>
    <col min="11502" max="11502" width="10.28515625" style="81" customWidth="1"/>
    <col min="11503" max="11503" width="11.5703125" style="81" customWidth="1"/>
    <col min="11504" max="11504" width="8.7109375" style="81" customWidth="1"/>
    <col min="11505" max="11505" width="7.7109375" style="81" customWidth="1"/>
    <col min="11506" max="11506" width="9" style="81" customWidth="1"/>
    <col min="11507" max="11507" width="10.28515625" style="81" customWidth="1"/>
    <col min="11508" max="11508" width="5" style="81" customWidth="1"/>
    <col min="11509" max="11509" width="11" style="81" customWidth="1"/>
    <col min="11510" max="11510" width="5.140625" style="81" bestFit="1" customWidth="1"/>
    <col min="11511" max="11511" width="10.85546875" style="81" customWidth="1"/>
    <col min="11512" max="11512" width="5.28515625" style="81" customWidth="1"/>
    <col min="11513" max="11513" width="10.7109375" style="81" customWidth="1"/>
    <col min="11514" max="11514" width="4.7109375" style="81" bestFit="1" customWidth="1"/>
    <col min="11515" max="11515" width="10.7109375" style="81" customWidth="1"/>
    <col min="11516" max="11516" width="8.28515625" style="81" customWidth="1"/>
    <col min="11517" max="11517" width="10.7109375" style="81" customWidth="1"/>
    <col min="11518" max="11518" width="19" style="81" customWidth="1"/>
    <col min="11519" max="11519" width="9.140625" style="81" customWidth="1"/>
    <col min="11520" max="11520" width="71.140625" style="81" customWidth="1"/>
    <col min="11521" max="11521" width="17.7109375" style="81" customWidth="1"/>
    <col min="11522" max="11522" width="75.85546875" style="81" customWidth="1"/>
    <col min="11523" max="11524" width="11.42578125" style="81"/>
    <col min="11525" max="11525" width="32.42578125" style="81" customWidth="1"/>
    <col min="11526" max="11526" width="33.7109375" style="81" customWidth="1"/>
    <col min="11527" max="11527" width="30.7109375" style="81" customWidth="1"/>
    <col min="11528" max="11747" width="11.42578125" style="81"/>
    <col min="11748" max="11748" width="16.28515625" style="81" customWidth="1"/>
    <col min="11749" max="11749" width="19.7109375" style="81" customWidth="1"/>
    <col min="11750" max="11750" width="33.42578125" style="81" customWidth="1"/>
    <col min="11751" max="11751" width="25" style="81" customWidth="1"/>
    <col min="11752" max="11753" width="9.42578125" style="81" customWidth="1"/>
    <col min="11754" max="11754" width="25.7109375" style="81" customWidth="1"/>
    <col min="11755" max="11755" width="36.7109375" style="81" customWidth="1"/>
    <col min="11756" max="11756" width="50.7109375" style="81" customWidth="1"/>
    <col min="11757" max="11757" width="34.140625" style="81" customWidth="1"/>
    <col min="11758" max="11758" width="10.28515625" style="81" customWidth="1"/>
    <col min="11759" max="11759" width="11.5703125" style="81" customWidth="1"/>
    <col min="11760" max="11760" width="8.7109375" style="81" customWidth="1"/>
    <col min="11761" max="11761" width="7.7109375" style="81" customWidth="1"/>
    <col min="11762" max="11762" width="9" style="81" customWidth="1"/>
    <col min="11763" max="11763" width="10.28515625" style="81" customWidth="1"/>
    <col min="11764" max="11764" width="5" style="81" customWidth="1"/>
    <col min="11765" max="11765" width="11" style="81" customWidth="1"/>
    <col min="11766" max="11766" width="5.140625" style="81" bestFit="1" customWidth="1"/>
    <col min="11767" max="11767" width="10.85546875" style="81" customWidth="1"/>
    <col min="11768" max="11768" width="5.28515625" style="81" customWidth="1"/>
    <col min="11769" max="11769" width="10.7109375" style="81" customWidth="1"/>
    <col min="11770" max="11770" width="4.7109375" style="81" bestFit="1" customWidth="1"/>
    <col min="11771" max="11771" width="10.7109375" style="81" customWidth="1"/>
    <col min="11772" max="11772" width="8.28515625" style="81" customWidth="1"/>
    <col min="11773" max="11773" width="10.7109375" style="81" customWidth="1"/>
    <col min="11774" max="11774" width="19" style="81" customWidth="1"/>
    <col min="11775" max="11775" width="9.140625" style="81" customWidth="1"/>
    <col min="11776" max="11776" width="71.140625" style="81" customWidth="1"/>
    <col min="11777" max="11777" width="17.7109375" style="81" customWidth="1"/>
    <col min="11778" max="11778" width="75.85546875" style="81" customWidth="1"/>
    <col min="11779" max="11780" width="11.42578125" style="81"/>
    <col min="11781" max="11781" width="32.42578125" style="81" customWidth="1"/>
    <col min="11782" max="11782" width="33.7109375" style="81" customWidth="1"/>
    <col min="11783" max="11783" width="30.7109375" style="81" customWidth="1"/>
    <col min="11784" max="12003" width="11.42578125" style="81"/>
    <col min="12004" max="12004" width="16.28515625" style="81" customWidth="1"/>
    <col min="12005" max="12005" width="19.7109375" style="81" customWidth="1"/>
    <col min="12006" max="12006" width="33.42578125" style="81" customWidth="1"/>
    <col min="12007" max="12007" width="25" style="81" customWidth="1"/>
    <col min="12008" max="12009" width="9.42578125" style="81" customWidth="1"/>
    <col min="12010" max="12010" width="25.7109375" style="81" customWidth="1"/>
    <col min="12011" max="12011" width="36.7109375" style="81" customWidth="1"/>
    <col min="12012" max="12012" width="50.7109375" style="81" customWidth="1"/>
    <col min="12013" max="12013" width="34.140625" style="81" customWidth="1"/>
    <col min="12014" max="12014" width="10.28515625" style="81" customWidth="1"/>
    <col min="12015" max="12015" width="11.5703125" style="81" customWidth="1"/>
    <col min="12016" max="12016" width="8.7109375" style="81" customWidth="1"/>
    <col min="12017" max="12017" width="7.7109375" style="81" customWidth="1"/>
    <col min="12018" max="12018" width="9" style="81" customWidth="1"/>
    <col min="12019" max="12019" width="10.28515625" style="81" customWidth="1"/>
    <col min="12020" max="12020" width="5" style="81" customWidth="1"/>
    <col min="12021" max="12021" width="11" style="81" customWidth="1"/>
    <col min="12022" max="12022" width="5.140625" style="81" bestFit="1" customWidth="1"/>
    <col min="12023" max="12023" width="10.85546875" style="81" customWidth="1"/>
    <col min="12024" max="12024" width="5.28515625" style="81" customWidth="1"/>
    <col min="12025" max="12025" width="10.7109375" style="81" customWidth="1"/>
    <col min="12026" max="12026" width="4.7109375" style="81" bestFit="1" customWidth="1"/>
    <col min="12027" max="12027" width="10.7109375" style="81" customWidth="1"/>
    <col min="12028" max="12028" width="8.28515625" style="81" customWidth="1"/>
    <col min="12029" max="12029" width="10.7109375" style="81" customWidth="1"/>
    <col min="12030" max="12030" width="19" style="81" customWidth="1"/>
    <col min="12031" max="12031" width="9.140625" style="81" customWidth="1"/>
    <col min="12032" max="12032" width="71.140625" style="81" customWidth="1"/>
    <col min="12033" max="12033" width="17.7109375" style="81" customWidth="1"/>
    <col min="12034" max="12034" width="75.85546875" style="81" customWidth="1"/>
    <col min="12035" max="12036" width="11.42578125" style="81"/>
    <col min="12037" max="12037" width="32.42578125" style="81" customWidth="1"/>
    <col min="12038" max="12038" width="33.7109375" style="81" customWidth="1"/>
    <col min="12039" max="12039" width="30.7109375" style="81" customWidth="1"/>
    <col min="12040" max="12259" width="11.42578125" style="81"/>
    <col min="12260" max="12260" width="16.28515625" style="81" customWidth="1"/>
    <col min="12261" max="12261" width="19.7109375" style="81" customWidth="1"/>
    <col min="12262" max="12262" width="33.42578125" style="81" customWidth="1"/>
    <col min="12263" max="12263" width="25" style="81" customWidth="1"/>
    <col min="12264" max="12265" width="9.42578125" style="81" customWidth="1"/>
    <col min="12266" max="12266" width="25.7109375" style="81" customWidth="1"/>
    <col min="12267" max="12267" width="36.7109375" style="81" customWidth="1"/>
    <col min="12268" max="12268" width="50.7109375" style="81" customWidth="1"/>
    <col min="12269" max="12269" width="34.140625" style="81" customWidth="1"/>
    <col min="12270" max="12270" width="10.28515625" style="81" customWidth="1"/>
    <col min="12271" max="12271" width="11.5703125" style="81" customWidth="1"/>
    <col min="12272" max="12272" width="8.7109375" style="81" customWidth="1"/>
    <col min="12273" max="12273" width="7.7109375" style="81" customWidth="1"/>
    <col min="12274" max="12274" width="9" style="81" customWidth="1"/>
    <col min="12275" max="12275" width="10.28515625" style="81" customWidth="1"/>
    <col min="12276" max="12276" width="5" style="81" customWidth="1"/>
    <col min="12277" max="12277" width="11" style="81" customWidth="1"/>
    <col min="12278" max="12278" width="5.140625" style="81" bestFit="1" customWidth="1"/>
    <col min="12279" max="12279" width="10.85546875" style="81" customWidth="1"/>
    <col min="12280" max="12280" width="5.28515625" style="81" customWidth="1"/>
    <col min="12281" max="12281" width="10.7109375" style="81" customWidth="1"/>
    <col min="12282" max="12282" width="4.7109375" style="81" bestFit="1" customWidth="1"/>
    <col min="12283" max="12283" width="10.7109375" style="81" customWidth="1"/>
    <col min="12284" max="12284" width="8.28515625" style="81" customWidth="1"/>
    <col min="12285" max="12285" width="10.7109375" style="81" customWidth="1"/>
    <col min="12286" max="12286" width="19" style="81" customWidth="1"/>
    <col min="12287" max="12287" width="9.140625" style="81" customWidth="1"/>
    <col min="12288" max="12288" width="71.140625" style="81" customWidth="1"/>
    <col min="12289" max="12289" width="17.7109375" style="81" customWidth="1"/>
    <col min="12290" max="12290" width="75.85546875" style="81" customWidth="1"/>
    <col min="12291" max="12292" width="11.42578125" style="81"/>
    <col min="12293" max="12293" width="32.42578125" style="81" customWidth="1"/>
    <col min="12294" max="12294" width="33.7109375" style="81" customWidth="1"/>
    <col min="12295" max="12295" width="30.7109375" style="81" customWidth="1"/>
    <col min="12296" max="12515" width="11.42578125" style="81"/>
    <col min="12516" max="12516" width="16.28515625" style="81" customWidth="1"/>
    <col min="12517" max="12517" width="19.7109375" style="81" customWidth="1"/>
    <col min="12518" max="12518" width="33.42578125" style="81" customWidth="1"/>
    <col min="12519" max="12519" width="25" style="81" customWidth="1"/>
    <col min="12520" max="12521" width="9.42578125" style="81" customWidth="1"/>
    <col min="12522" max="12522" width="25.7109375" style="81" customWidth="1"/>
    <col min="12523" max="12523" width="36.7109375" style="81" customWidth="1"/>
    <col min="12524" max="12524" width="50.7109375" style="81" customWidth="1"/>
    <col min="12525" max="12525" width="34.140625" style="81" customWidth="1"/>
    <col min="12526" max="12526" width="10.28515625" style="81" customWidth="1"/>
    <col min="12527" max="12527" width="11.5703125" style="81" customWidth="1"/>
    <col min="12528" max="12528" width="8.7109375" style="81" customWidth="1"/>
    <col min="12529" max="12529" width="7.7109375" style="81" customWidth="1"/>
    <col min="12530" max="12530" width="9" style="81" customWidth="1"/>
    <col min="12531" max="12531" width="10.28515625" style="81" customWidth="1"/>
    <col min="12532" max="12532" width="5" style="81" customWidth="1"/>
    <col min="12533" max="12533" width="11" style="81" customWidth="1"/>
    <col min="12534" max="12534" width="5.140625" style="81" bestFit="1" customWidth="1"/>
    <col min="12535" max="12535" width="10.85546875" style="81" customWidth="1"/>
    <col min="12536" max="12536" width="5.28515625" style="81" customWidth="1"/>
    <col min="12537" max="12537" width="10.7109375" style="81" customWidth="1"/>
    <col min="12538" max="12538" width="4.7109375" style="81" bestFit="1" customWidth="1"/>
    <col min="12539" max="12539" width="10.7109375" style="81" customWidth="1"/>
    <col min="12540" max="12540" width="8.28515625" style="81" customWidth="1"/>
    <col min="12541" max="12541" width="10.7109375" style="81" customWidth="1"/>
    <col min="12542" max="12542" width="19" style="81" customWidth="1"/>
    <col min="12543" max="12543" width="9.140625" style="81" customWidth="1"/>
    <col min="12544" max="12544" width="71.140625" style="81" customWidth="1"/>
    <col min="12545" max="12545" width="17.7109375" style="81" customWidth="1"/>
    <col min="12546" max="12546" width="75.85546875" style="81" customWidth="1"/>
    <col min="12547" max="12548" width="11.42578125" style="81"/>
    <col min="12549" max="12549" width="32.42578125" style="81" customWidth="1"/>
    <col min="12550" max="12550" width="33.7109375" style="81" customWidth="1"/>
    <col min="12551" max="12551" width="30.7109375" style="81" customWidth="1"/>
    <col min="12552" max="12771" width="11.42578125" style="81"/>
    <col min="12772" max="12772" width="16.28515625" style="81" customWidth="1"/>
    <col min="12773" max="12773" width="19.7109375" style="81" customWidth="1"/>
    <col min="12774" max="12774" width="33.42578125" style="81" customWidth="1"/>
    <col min="12775" max="12775" width="25" style="81" customWidth="1"/>
    <col min="12776" max="12777" width="9.42578125" style="81" customWidth="1"/>
    <col min="12778" max="12778" width="25.7109375" style="81" customWidth="1"/>
    <col min="12779" max="12779" width="36.7109375" style="81" customWidth="1"/>
    <col min="12780" max="12780" width="50.7109375" style="81" customWidth="1"/>
    <col min="12781" max="12781" width="34.140625" style="81" customWidth="1"/>
    <col min="12782" max="12782" width="10.28515625" style="81" customWidth="1"/>
    <col min="12783" max="12783" width="11.5703125" style="81" customWidth="1"/>
    <col min="12784" max="12784" width="8.7109375" style="81" customWidth="1"/>
    <col min="12785" max="12785" width="7.7109375" style="81" customWidth="1"/>
    <col min="12786" max="12786" width="9" style="81" customWidth="1"/>
    <col min="12787" max="12787" width="10.28515625" style="81" customWidth="1"/>
    <col min="12788" max="12788" width="5" style="81" customWidth="1"/>
    <col min="12789" max="12789" width="11" style="81" customWidth="1"/>
    <col min="12790" max="12790" width="5.140625" style="81" bestFit="1" customWidth="1"/>
    <col min="12791" max="12791" width="10.85546875" style="81" customWidth="1"/>
    <col min="12792" max="12792" width="5.28515625" style="81" customWidth="1"/>
    <col min="12793" max="12793" width="10.7109375" style="81" customWidth="1"/>
    <col min="12794" max="12794" width="4.7109375" style="81" bestFit="1" customWidth="1"/>
    <col min="12795" max="12795" width="10.7109375" style="81" customWidth="1"/>
    <col min="12796" max="12796" width="8.28515625" style="81" customWidth="1"/>
    <col min="12797" max="12797" width="10.7109375" style="81" customWidth="1"/>
    <col min="12798" max="12798" width="19" style="81" customWidth="1"/>
    <col min="12799" max="12799" width="9.140625" style="81" customWidth="1"/>
    <col min="12800" max="12800" width="71.140625" style="81" customWidth="1"/>
    <col min="12801" max="12801" width="17.7109375" style="81" customWidth="1"/>
    <col min="12802" max="12802" width="75.85546875" style="81" customWidth="1"/>
    <col min="12803" max="12804" width="11.42578125" style="81"/>
    <col min="12805" max="12805" width="32.42578125" style="81" customWidth="1"/>
    <col min="12806" max="12806" width="33.7109375" style="81" customWidth="1"/>
    <col min="12807" max="12807" width="30.7109375" style="81" customWidth="1"/>
    <col min="12808" max="13027" width="11.42578125" style="81"/>
    <col min="13028" max="13028" width="16.28515625" style="81" customWidth="1"/>
    <col min="13029" max="13029" width="19.7109375" style="81" customWidth="1"/>
    <col min="13030" max="13030" width="33.42578125" style="81" customWidth="1"/>
    <col min="13031" max="13031" width="25" style="81" customWidth="1"/>
    <col min="13032" max="13033" width="9.42578125" style="81" customWidth="1"/>
    <col min="13034" max="13034" width="25.7109375" style="81" customWidth="1"/>
    <col min="13035" max="13035" width="36.7109375" style="81" customWidth="1"/>
    <col min="13036" max="13036" width="50.7109375" style="81" customWidth="1"/>
    <col min="13037" max="13037" width="34.140625" style="81" customWidth="1"/>
    <col min="13038" max="13038" width="10.28515625" style="81" customWidth="1"/>
    <col min="13039" max="13039" width="11.5703125" style="81" customWidth="1"/>
    <col min="13040" max="13040" width="8.7109375" style="81" customWidth="1"/>
    <col min="13041" max="13041" width="7.7109375" style="81" customWidth="1"/>
    <col min="13042" max="13042" width="9" style="81" customWidth="1"/>
    <col min="13043" max="13043" width="10.28515625" style="81" customWidth="1"/>
    <col min="13044" max="13044" width="5" style="81" customWidth="1"/>
    <col min="13045" max="13045" width="11" style="81" customWidth="1"/>
    <col min="13046" max="13046" width="5.140625" style="81" bestFit="1" customWidth="1"/>
    <col min="13047" max="13047" width="10.85546875" style="81" customWidth="1"/>
    <col min="13048" max="13048" width="5.28515625" style="81" customWidth="1"/>
    <col min="13049" max="13049" width="10.7109375" style="81" customWidth="1"/>
    <col min="13050" max="13050" width="4.7109375" style="81" bestFit="1" customWidth="1"/>
    <col min="13051" max="13051" width="10.7109375" style="81" customWidth="1"/>
    <col min="13052" max="13052" width="8.28515625" style="81" customWidth="1"/>
    <col min="13053" max="13053" width="10.7109375" style="81" customWidth="1"/>
    <col min="13054" max="13054" width="19" style="81" customWidth="1"/>
    <col min="13055" max="13055" width="9.140625" style="81" customWidth="1"/>
    <col min="13056" max="13056" width="71.140625" style="81" customWidth="1"/>
    <col min="13057" max="13057" width="17.7109375" style="81" customWidth="1"/>
    <col min="13058" max="13058" width="75.85546875" style="81" customWidth="1"/>
    <col min="13059" max="13060" width="11.42578125" style="81"/>
    <col min="13061" max="13061" width="32.42578125" style="81" customWidth="1"/>
    <col min="13062" max="13062" width="33.7109375" style="81" customWidth="1"/>
    <col min="13063" max="13063" width="30.7109375" style="81" customWidth="1"/>
    <col min="13064" max="13283" width="11.42578125" style="81"/>
    <col min="13284" max="13284" width="16.28515625" style="81" customWidth="1"/>
    <col min="13285" max="13285" width="19.7109375" style="81" customWidth="1"/>
    <col min="13286" max="13286" width="33.42578125" style="81" customWidth="1"/>
    <col min="13287" max="13287" width="25" style="81" customWidth="1"/>
    <col min="13288" max="13289" width="9.42578125" style="81" customWidth="1"/>
    <col min="13290" max="13290" width="25.7109375" style="81" customWidth="1"/>
    <col min="13291" max="13291" width="36.7109375" style="81" customWidth="1"/>
    <col min="13292" max="13292" width="50.7109375" style="81" customWidth="1"/>
    <col min="13293" max="13293" width="34.140625" style="81" customWidth="1"/>
    <col min="13294" max="13294" width="10.28515625" style="81" customWidth="1"/>
    <col min="13295" max="13295" width="11.5703125" style="81" customWidth="1"/>
    <col min="13296" max="13296" width="8.7109375" style="81" customWidth="1"/>
    <col min="13297" max="13297" width="7.7109375" style="81" customWidth="1"/>
    <col min="13298" max="13298" width="9" style="81" customWidth="1"/>
    <col min="13299" max="13299" width="10.28515625" style="81" customWidth="1"/>
    <col min="13300" max="13300" width="5" style="81" customWidth="1"/>
    <col min="13301" max="13301" width="11" style="81" customWidth="1"/>
    <col min="13302" max="13302" width="5.140625" style="81" bestFit="1" customWidth="1"/>
    <col min="13303" max="13303" width="10.85546875" style="81" customWidth="1"/>
    <col min="13304" max="13304" width="5.28515625" style="81" customWidth="1"/>
    <col min="13305" max="13305" width="10.7109375" style="81" customWidth="1"/>
    <col min="13306" max="13306" width="4.7109375" style="81" bestFit="1" customWidth="1"/>
    <col min="13307" max="13307" width="10.7109375" style="81" customWidth="1"/>
    <col min="13308" max="13308" width="8.28515625" style="81" customWidth="1"/>
    <col min="13309" max="13309" width="10.7109375" style="81" customWidth="1"/>
    <col min="13310" max="13310" width="19" style="81" customWidth="1"/>
    <col min="13311" max="13311" width="9.140625" style="81" customWidth="1"/>
    <col min="13312" max="13312" width="71.140625" style="81" customWidth="1"/>
    <col min="13313" max="13313" width="17.7109375" style="81" customWidth="1"/>
    <col min="13314" max="13314" width="75.85546875" style="81" customWidth="1"/>
    <col min="13315" max="13316" width="11.42578125" style="81"/>
    <col min="13317" max="13317" width="32.42578125" style="81" customWidth="1"/>
    <col min="13318" max="13318" width="33.7109375" style="81" customWidth="1"/>
    <col min="13319" max="13319" width="30.7109375" style="81" customWidth="1"/>
    <col min="13320" max="13539" width="11.42578125" style="81"/>
    <col min="13540" max="13540" width="16.28515625" style="81" customWidth="1"/>
    <col min="13541" max="13541" width="19.7109375" style="81" customWidth="1"/>
    <col min="13542" max="13542" width="33.42578125" style="81" customWidth="1"/>
    <col min="13543" max="13543" width="25" style="81" customWidth="1"/>
    <col min="13544" max="13545" width="9.42578125" style="81" customWidth="1"/>
    <col min="13546" max="13546" width="25.7109375" style="81" customWidth="1"/>
    <col min="13547" max="13547" width="36.7109375" style="81" customWidth="1"/>
    <col min="13548" max="13548" width="50.7109375" style="81" customWidth="1"/>
    <col min="13549" max="13549" width="34.140625" style="81" customWidth="1"/>
    <col min="13550" max="13550" width="10.28515625" style="81" customWidth="1"/>
    <col min="13551" max="13551" width="11.5703125" style="81" customWidth="1"/>
    <col min="13552" max="13552" width="8.7109375" style="81" customWidth="1"/>
    <col min="13553" max="13553" width="7.7109375" style="81" customWidth="1"/>
    <col min="13554" max="13554" width="9" style="81" customWidth="1"/>
    <col min="13555" max="13555" width="10.28515625" style="81" customWidth="1"/>
    <col min="13556" max="13556" width="5" style="81" customWidth="1"/>
    <col min="13557" max="13557" width="11" style="81" customWidth="1"/>
    <col min="13558" max="13558" width="5.140625" style="81" bestFit="1" customWidth="1"/>
    <col min="13559" max="13559" width="10.85546875" style="81" customWidth="1"/>
    <col min="13560" max="13560" width="5.28515625" style="81" customWidth="1"/>
    <col min="13561" max="13561" width="10.7109375" style="81" customWidth="1"/>
    <col min="13562" max="13562" width="4.7109375" style="81" bestFit="1" customWidth="1"/>
    <col min="13563" max="13563" width="10.7109375" style="81" customWidth="1"/>
    <col min="13564" max="13564" width="8.28515625" style="81" customWidth="1"/>
    <col min="13565" max="13565" width="10.7109375" style="81" customWidth="1"/>
    <col min="13566" max="13566" width="19" style="81" customWidth="1"/>
    <col min="13567" max="13567" width="9.140625" style="81" customWidth="1"/>
    <col min="13568" max="13568" width="71.140625" style="81" customWidth="1"/>
    <col min="13569" max="13569" width="17.7109375" style="81" customWidth="1"/>
    <col min="13570" max="13570" width="75.85546875" style="81" customWidth="1"/>
    <col min="13571" max="13572" width="11.42578125" style="81"/>
    <col min="13573" max="13573" width="32.42578125" style="81" customWidth="1"/>
    <col min="13574" max="13574" width="33.7109375" style="81" customWidth="1"/>
    <col min="13575" max="13575" width="30.7109375" style="81" customWidth="1"/>
    <col min="13576" max="13795" width="11.42578125" style="81"/>
    <col min="13796" max="13796" width="16.28515625" style="81" customWidth="1"/>
    <col min="13797" max="13797" width="19.7109375" style="81" customWidth="1"/>
    <col min="13798" max="13798" width="33.42578125" style="81" customWidth="1"/>
    <col min="13799" max="13799" width="25" style="81" customWidth="1"/>
    <col min="13800" max="13801" width="9.42578125" style="81" customWidth="1"/>
    <col min="13802" max="13802" width="25.7109375" style="81" customWidth="1"/>
    <col min="13803" max="13803" width="36.7109375" style="81" customWidth="1"/>
    <col min="13804" max="13804" width="50.7109375" style="81" customWidth="1"/>
    <col min="13805" max="13805" width="34.140625" style="81" customWidth="1"/>
    <col min="13806" max="13806" width="10.28515625" style="81" customWidth="1"/>
    <col min="13807" max="13807" width="11.5703125" style="81" customWidth="1"/>
    <col min="13808" max="13808" width="8.7109375" style="81" customWidth="1"/>
    <col min="13809" max="13809" width="7.7109375" style="81" customWidth="1"/>
    <col min="13810" max="13810" width="9" style="81" customWidth="1"/>
    <col min="13811" max="13811" width="10.28515625" style="81" customWidth="1"/>
    <col min="13812" max="13812" width="5" style="81" customWidth="1"/>
    <col min="13813" max="13813" width="11" style="81" customWidth="1"/>
    <col min="13814" max="13814" width="5.140625" style="81" bestFit="1" customWidth="1"/>
    <col min="13815" max="13815" width="10.85546875" style="81" customWidth="1"/>
    <col min="13816" max="13816" width="5.28515625" style="81" customWidth="1"/>
    <col min="13817" max="13817" width="10.7109375" style="81" customWidth="1"/>
    <col min="13818" max="13818" width="4.7109375" style="81" bestFit="1" customWidth="1"/>
    <col min="13819" max="13819" width="10.7109375" style="81" customWidth="1"/>
    <col min="13820" max="13820" width="8.28515625" style="81" customWidth="1"/>
    <col min="13821" max="13821" width="10.7109375" style="81" customWidth="1"/>
    <col min="13822" max="13822" width="19" style="81" customWidth="1"/>
    <col min="13823" max="13823" width="9.140625" style="81" customWidth="1"/>
    <col min="13824" max="13824" width="71.140625" style="81" customWidth="1"/>
    <col min="13825" max="13825" width="17.7109375" style="81" customWidth="1"/>
    <col min="13826" max="13826" width="75.85546875" style="81" customWidth="1"/>
    <col min="13827" max="13828" width="11.42578125" style="81"/>
    <col min="13829" max="13829" width="32.42578125" style="81" customWidth="1"/>
    <col min="13830" max="13830" width="33.7109375" style="81" customWidth="1"/>
    <col min="13831" max="13831" width="30.7109375" style="81" customWidth="1"/>
    <col min="13832" max="14051" width="11.42578125" style="81"/>
    <col min="14052" max="14052" width="16.28515625" style="81" customWidth="1"/>
    <col min="14053" max="14053" width="19.7109375" style="81" customWidth="1"/>
    <col min="14054" max="14054" width="33.42578125" style="81" customWidth="1"/>
    <col min="14055" max="14055" width="25" style="81" customWidth="1"/>
    <col min="14056" max="14057" width="9.42578125" style="81" customWidth="1"/>
    <col min="14058" max="14058" width="25.7109375" style="81" customWidth="1"/>
    <col min="14059" max="14059" width="36.7109375" style="81" customWidth="1"/>
    <col min="14060" max="14060" width="50.7109375" style="81" customWidth="1"/>
    <col min="14061" max="14061" width="34.140625" style="81" customWidth="1"/>
    <col min="14062" max="14062" width="10.28515625" style="81" customWidth="1"/>
    <col min="14063" max="14063" width="11.5703125" style="81" customWidth="1"/>
    <col min="14064" max="14064" width="8.7109375" style="81" customWidth="1"/>
    <col min="14065" max="14065" width="7.7109375" style="81" customWidth="1"/>
    <col min="14066" max="14066" width="9" style="81" customWidth="1"/>
    <col min="14067" max="14067" width="10.28515625" style="81" customWidth="1"/>
    <col min="14068" max="14068" width="5" style="81" customWidth="1"/>
    <col min="14069" max="14069" width="11" style="81" customWidth="1"/>
    <col min="14070" max="14070" width="5.140625" style="81" bestFit="1" customWidth="1"/>
    <col min="14071" max="14071" width="10.85546875" style="81" customWidth="1"/>
    <col min="14072" max="14072" width="5.28515625" style="81" customWidth="1"/>
    <col min="14073" max="14073" width="10.7109375" style="81" customWidth="1"/>
    <col min="14074" max="14074" width="4.7109375" style="81" bestFit="1" customWidth="1"/>
    <col min="14075" max="14075" width="10.7109375" style="81" customWidth="1"/>
    <col min="14076" max="14076" width="8.28515625" style="81" customWidth="1"/>
    <col min="14077" max="14077" width="10.7109375" style="81" customWidth="1"/>
    <col min="14078" max="14078" width="19" style="81" customWidth="1"/>
    <col min="14079" max="14079" width="9.140625" style="81" customWidth="1"/>
    <col min="14080" max="14080" width="71.140625" style="81" customWidth="1"/>
    <col min="14081" max="14081" width="17.7109375" style="81" customWidth="1"/>
    <col min="14082" max="14082" width="75.85546875" style="81" customWidth="1"/>
    <col min="14083" max="14084" width="11.42578125" style="81"/>
    <col min="14085" max="14085" width="32.42578125" style="81" customWidth="1"/>
    <col min="14086" max="14086" width="33.7109375" style="81" customWidth="1"/>
    <col min="14087" max="14087" width="30.7109375" style="81" customWidth="1"/>
    <col min="14088" max="14307" width="11.42578125" style="81"/>
    <col min="14308" max="14308" width="16.28515625" style="81" customWidth="1"/>
    <col min="14309" max="14309" width="19.7109375" style="81" customWidth="1"/>
    <col min="14310" max="14310" width="33.42578125" style="81" customWidth="1"/>
    <col min="14311" max="14311" width="25" style="81" customWidth="1"/>
    <col min="14312" max="14313" width="9.42578125" style="81" customWidth="1"/>
    <col min="14314" max="14314" width="25.7109375" style="81" customWidth="1"/>
    <col min="14315" max="14315" width="36.7109375" style="81" customWidth="1"/>
    <col min="14316" max="14316" width="50.7109375" style="81" customWidth="1"/>
    <col min="14317" max="14317" width="34.140625" style="81" customWidth="1"/>
    <col min="14318" max="14318" width="10.28515625" style="81" customWidth="1"/>
    <col min="14319" max="14319" width="11.5703125" style="81" customWidth="1"/>
    <col min="14320" max="14320" width="8.7109375" style="81" customWidth="1"/>
    <col min="14321" max="14321" width="7.7109375" style="81" customWidth="1"/>
    <col min="14322" max="14322" width="9" style="81" customWidth="1"/>
    <col min="14323" max="14323" width="10.28515625" style="81" customWidth="1"/>
    <col min="14324" max="14324" width="5" style="81" customWidth="1"/>
    <col min="14325" max="14325" width="11" style="81" customWidth="1"/>
    <col min="14326" max="14326" width="5.140625" style="81" bestFit="1" customWidth="1"/>
    <col min="14327" max="14327" width="10.85546875" style="81" customWidth="1"/>
    <col min="14328" max="14328" width="5.28515625" style="81" customWidth="1"/>
    <col min="14329" max="14329" width="10.7109375" style="81" customWidth="1"/>
    <col min="14330" max="14330" width="4.7109375" style="81" bestFit="1" customWidth="1"/>
    <col min="14331" max="14331" width="10.7109375" style="81" customWidth="1"/>
    <col min="14332" max="14332" width="8.28515625" style="81" customWidth="1"/>
    <col min="14333" max="14333" width="10.7109375" style="81" customWidth="1"/>
    <col min="14334" max="14334" width="19" style="81" customWidth="1"/>
    <col min="14335" max="14335" width="9.140625" style="81" customWidth="1"/>
    <col min="14336" max="14336" width="71.140625" style="81" customWidth="1"/>
    <col min="14337" max="14337" width="17.7109375" style="81" customWidth="1"/>
    <col min="14338" max="14338" width="75.85546875" style="81" customWidth="1"/>
    <col min="14339" max="14340" width="11.42578125" style="81"/>
    <col min="14341" max="14341" width="32.42578125" style="81" customWidth="1"/>
    <col min="14342" max="14342" width="33.7109375" style="81" customWidth="1"/>
    <col min="14343" max="14343" width="30.7109375" style="81" customWidth="1"/>
    <col min="14344" max="14563" width="11.42578125" style="81"/>
    <col min="14564" max="14564" width="16.28515625" style="81" customWidth="1"/>
    <col min="14565" max="14565" width="19.7109375" style="81" customWidth="1"/>
    <col min="14566" max="14566" width="33.42578125" style="81" customWidth="1"/>
    <col min="14567" max="14567" width="25" style="81" customWidth="1"/>
    <col min="14568" max="14569" width="9.42578125" style="81" customWidth="1"/>
    <col min="14570" max="14570" width="25.7109375" style="81" customWidth="1"/>
    <col min="14571" max="14571" width="36.7109375" style="81" customWidth="1"/>
    <col min="14572" max="14572" width="50.7109375" style="81" customWidth="1"/>
    <col min="14573" max="14573" width="34.140625" style="81" customWidth="1"/>
    <col min="14574" max="14574" width="10.28515625" style="81" customWidth="1"/>
    <col min="14575" max="14575" width="11.5703125" style="81" customWidth="1"/>
    <col min="14576" max="14576" width="8.7109375" style="81" customWidth="1"/>
    <col min="14577" max="14577" width="7.7109375" style="81" customWidth="1"/>
    <col min="14578" max="14578" width="9" style="81" customWidth="1"/>
    <col min="14579" max="14579" width="10.28515625" style="81" customWidth="1"/>
    <col min="14580" max="14580" width="5" style="81" customWidth="1"/>
    <col min="14581" max="14581" width="11" style="81" customWidth="1"/>
    <col min="14582" max="14582" width="5.140625" style="81" bestFit="1" customWidth="1"/>
    <col min="14583" max="14583" width="10.85546875" style="81" customWidth="1"/>
    <col min="14584" max="14584" width="5.28515625" style="81" customWidth="1"/>
    <col min="14585" max="14585" width="10.7109375" style="81" customWidth="1"/>
    <col min="14586" max="14586" width="4.7109375" style="81" bestFit="1" customWidth="1"/>
    <col min="14587" max="14587" width="10.7109375" style="81" customWidth="1"/>
    <col min="14588" max="14588" width="8.28515625" style="81" customWidth="1"/>
    <col min="14589" max="14589" width="10.7109375" style="81" customWidth="1"/>
    <col min="14590" max="14590" width="19" style="81" customWidth="1"/>
    <col min="14591" max="14591" width="9.140625" style="81" customWidth="1"/>
    <col min="14592" max="14592" width="71.140625" style="81" customWidth="1"/>
    <col min="14593" max="14593" width="17.7109375" style="81" customWidth="1"/>
    <col min="14594" max="14594" width="75.85546875" style="81" customWidth="1"/>
    <col min="14595" max="14596" width="11.42578125" style="81"/>
    <col min="14597" max="14597" width="32.42578125" style="81" customWidth="1"/>
    <col min="14598" max="14598" width="33.7109375" style="81" customWidth="1"/>
    <col min="14599" max="14599" width="30.7109375" style="81" customWidth="1"/>
    <col min="14600" max="14819" width="11.42578125" style="81"/>
    <col min="14820" max="14820" width="16.28515625" style="81" customWidth="1"/>
    <col min="14821" max="14821" width="19.7109375" style="81" customWidth="1"/>
    <col min="14822" max="14822" width="33.42578125" style="81" customWidth="1"/>
    <col min="14823" max="14823" width="25" style="81" customWidth="1"/>
    <col min="14824" max="14825" width="9.42578125" style="81" customWidth="1"/>
    <col min="14826" max="14826" width="25.7109375" style="81" customWidth="1"/>
    <col min="14827" max="14827" width="36.7109375" style="81" customWidth="1"/>
    <col min="14828" max="14828" width="50.7109375" style="81" customWidth="1"/>
    <col min="14829" max="14829" width="34.140625" style="81" customWidth="1"/>
    <col min="14830" max="14830" width="10.28515625" style="81" customWidth="1"/>
    <col min="14831" max="14831" width="11.5703125" style="81" customWidth="1"/>
    <col min="14832" max="14832" width="8.7109375" style="81" customWidth="1"/>
    <col min="14833" max="14833" width="7.7109375" style="81" customWidth="1"/>
    <col min="14834" max="14834" width="9" style="81" customWidth="1"/>
    <col min="14835" max="14835" width="10.28515625" style="81" customWidth="1"/>
    <col min="14836" max="14836" width="5" style="81" customWidth="1"/>
    <col min="14837" max="14837" width="11" style="81" customWidth="1"/>
    <col min="14838" max="14838" width="5.140625" style="81" bestFit="1" customWidth="1"/>
    <col min="14839" max="14839" width="10.85546875" style="81" customWidth="1"/>
    <col min="14840" max="14840" width="5.28515625" style="81" customWidth="1"/>
    <col min="14841" max="14841" width="10.7109375" style="81" customWidth="1"/>
    <col min="14842" max="14842" width="4.7109375" style="81" bestFit="1" customWidth="1"/>
    <col min="14843" max="14843" width="10.7109375" style="81" customWidth="1"/>
    <col min="14844" max="14844" width="8.28515625" style="81" customWidth="1"/>
    <col min="14845" max="14845" width="10.7109375" style="81" customWidth="1"/>
    <col min="14846" max="14846" width="19" style="81" customWidth="1"/>
    <col min="14847" max="14847" width="9.140625" style="81" customWidth="1"/>
    <col min="14848" max="14848" width="71.140625" style="81" customWidth="1"/>
    <col min="14849" max="14849" width="17.7109375" style="81" customWidth="1"/>
    <col min="14850" max="14850" width="75.85546875" style="81" customWidth="1"/>
    <col min="14851" max="14852" width="11.42578125" style="81"/>
    <col min="14853" max="14853" width="32.42578125" style="81" customWidth="1"/>
    <col min="14854" max="14854" width="33.7109375" style="81" customWidth="1"/>
    <col min="14855" max="14855" width="30.7109375" style="81" customWidth="1"/>
    <col min="14856" max="15075" width="11.42578125" style="81"/>
    <col min="15076" max="15076" width="16.28515625" style="81" customWidth="1"/>
    <col min="15077" max="15077" width="19.7109375" style="81" customWidth="1"/>
    <col min="15078" max="15078" width="33.42578125" style="81" customWidth="1"/>
    <col min="15079" max="15079" width="25" style="81" customWidth="1"/>
    <col min="15080" max="15081" width="9.42578125" style="81" customWidth="1"/>
    <col min="15082" max="15082" width="25.7109375" style="81" customWidth="1"/>
    <col min="15083" max="15083" width="36.7109375" style="81" customWidth="1"/>
    <col min="15084" max="15084" width="50.7109375" style="81" customWidth="1"/>
    <col min="15085" max="15085" width="34.140625" style="81" customWidth="1"/>
    <col min="15086" max="15086" width="10.28515625" style="81" customWidth="1"/>
    <col min="15087" max="15087" width="11.5703125" style="81" customWidth="1"/>
    <col min="15088" max="15088" width="8.7109375" style="81" customWidth="1"/>
    <col min="15089" max="15089" width="7.7109375" style="81" customWidth="1"/>
    <col min="15090" max="15090" width="9" style="81" customWidth="1"/>
    <col min="15091" max="15091" width="10.28515625" style="81" customWidth="1"/>
    <col min="15092" max="15092" width="5" style="81" customWidth="1"/>
    <col min="15093" max="15093" width="11" style="81" customWidth="1"/>
    <col min="15094" max="15094" width="5.140625" style="81" bestFit="1" customWidth="1"/>
    <col min="15095" max="15095" width="10.85546875" style="81" customWidth="1"/>
    <col min="15096" max="15096" width="5.28515625" style="81" customWidth="1"/>
    <col min="15097" max="15097" width="10.7109375" style="81" customWidth="1"/>
    <col min="15098" max="15098" width="4.7109375" style="81" bestFit="1" customWidth="1"/>
    <col min="15099" max="15099" width="10.7109375" style="81" customWidth="1"/>
    <col min="15100" max="15100" width="8.28515625" style="81" customWidth="1"/>
    <col min="15101" max="15101" width="10.7109375" style="81" customWidth="1"/>
    <col min="15102" max="15102" width="19" style="81" customWidth="1"/>
    <col min="15103" max="15103" width="9.140625" style="81" customWidth="1"/>
    <col min="15104" max="15104" width="71.140625" style="81" customWidth="1"/>
    <col min="15105" max="15105" width="17.7109375" style="81" customWidth="1"/>
    <col min="15106" max="15106" width="75.85546875" style="81" customWidth="1"/>
    <col min="15107" max="15108" width="11.42578125" style="81"/>
    <col min="15109" max="15109" width="32.42578125" style="81" customWidth="1"/>
    <col min="15110" max="15110" width="33.7109375" style="81" customWidth="1"/>
    <col min="15111" max="15111" width="30.7109375" style="81" customWidth="1"/>
    <col min="15112" max="15331" width="11.42578125" style="81"/>
    <col min="15332" max="15332" width="16.28515625" style="81" customWidth="1"/>
    <col min="15333" max="15333" width="19.7109375" style="81" customWidth="1"/>
    <col min="15334" max="15334" width="33.42578125" style="81" customWidth="1"/>
    <col min="15335" max="15335" width="25" style="81" customWidth="1"/>
    <col min="15336" max="15337" width="9.42578125" style="81" customWidth="1"/>
    <col min="15338" max="15338" width="25.7109375" style="81" customWidth="1"/>
    <col min="15339" max="15339" width="36.7109375" style="81" customWidth="1"/>
    <col min="15340" max="15340" width="50.7109375" style="81" customWidth="1"/>
    <col min="15341" max="15341" width="34.140625" style="81" customWidth="1"/>
    <col min="15342" max="15342" width="10.28515625" style="81" customWidth="1"/>
    <col min="15343" max="15343" width="11.5703125" style="81" customWidth="1"/>
    <col min="15344" max="15344" width="8.7109375" style="81" customWidth="1"/>
    <col min="15345" max="15345" width="7.7109375" style="81" customWidth="1"/>
    <col min="15346" max="15346" width="9" style="81" customWidth="1"/>
    <col min="15347" max="15347" width="10.28515625" style="81" customWidth="1"/>
    <col min="15348" max="15348" width="5" style="81" customWidth="1"/>
    <col min="15349" max="15349" width="11" style="81" customWidth="1"/>
    <col min="15350" max="15350" width="5.140625" style="81" bestFit="1" customWidth="1"/>
    <col min="15351" max="15351" width="10.85546875" style="81" customWidth="1"/>
    <col min="15352" max="15352" width="5.28515625" style="81" customWidth="1"/>
    <col min="15353" max="15353" width="10.7109375" style="81" customWidth="1"/>
    <col min="15354" max="15354" width="4.7109375" style="81" bestFit="1" customWidth="1"/>
    <col min="15355" max="15355" width="10.7109375" style="81" customWidth="1"/>
    <col min="15356" max="15356" width="8.28515625" style="81" customWidth="1"/>
    <col min="15357" max="15357" width="10.7109375" style="81" customWidth="1"/>
    <col min="15358" max="15358" width="19" style="81" customWidth="1"/>
    <col min="15359" max="15359" width="9.140625" style="81" customWidth="1"/>
    <col min="15360" max="15360" width="71.140625" style="81" customWidth="1"/>
    <col min="15361" max="15361" width="17.7109375" style="81" customWidth="1"/>
    <col min="15362" max="15362" width="75.85546875" style="81" customWidth="1"/>
    <col min="15363" max="15364" width="11.42578125" style="81"/>
    <col min="15365" max="15365" width="32.42578125" style="81" customWidth="1"/>
    <col min="15366" max="15366" width="33.7109375" style="81" customWidth="1"/>
    <col min="15367" max="15367" width="30.7109375" style="81" customWidth="1"/>
    <col min="15368" max="15587" width="11.42578125" style="81"/>
    <col min="15588" max="15588" width="16.28515625" style="81" customWidth="1"/>
    <col min="15589" max="15589" width="19.7109375" style="81" customWidth="1"/>
    <col min="15590" max="15590" width="33.42578125" style="81" customWidth="1"/>
    <col min="15591" max="15591" width="25" style="81" customWidth="1"/>
    <col min="15592" max="15593" width="9.42578125" style="81" customWidth="1"/>
    <col min="15594" max="15594" width="25.7109375" style="81" customWidth="1"/>
    <col min="15595" max="15595" width="36.7109375" style="81" customWidth="1"/>
    <col min="15596" max="15596" width="50.7109375" style="81" customWidth="1"/>
    <col min="15597" max="15597" width="34.140625" style="81" customWidth="1"/>
    <col min="15598" max="15598" width="10.28515625" style="81" customWidth="1"/>
    <col min="15599" max="15599" width="11.5703125" style="81" customWidth="1"/>
    <col min="15600" max="15600" width="8.7109375" style="81" customWidth="1"/>
    <col min="15601" max="15601" width="7.7109375" style="81" customWidth="1"/>
    <col min="15602" max="15602" width="9" style="81" customWidth="1"/>
    <col min="15603" max="15603" width="10.28515625" style="81" customWidth="1"/>
    <col min="15604" max="15604" width="5" style="81" customWidth="1"/>
    <col min="15605" max="15605" width="11" style="81" customWidth="1"/>
    <col min="15606" max="15606" width="5.140625" style="81" bestFit="1" customWidth="1"/>
    <col min="15607" max="15607" width="10.85546875" style="81" customWidth="1"/>
    <col min="15608" max="15608" width="5.28515625" style="81" customWidth="1"/>
    <col min="15609" max="15609" width="10.7109375" style="81" customWidth="1"/>
    <col min="15610" max="15610" width="4.7109375" style="81" bestFit="1" customWidth="1"/>
    <col min="15611" max="15611" width="10.7109375" style="81" customWidth="1"/>
    <col min="15612" max="15612" width="8.28515625" style="81" customWidth="1"/>
    <col min="15613" max="15613" width="10.7109375" style="81" customWidth="1"/>
    <col min="15614" max="15614" width="19" style="81" customWidth="1"/>
    <col min="15615" max="15615" width="9.140625" style="81" customWidth="1"/>
    <col min="15616" max="15616" width="71.140625" style="81" customWidth="1"/>
    <col min="15617" max="15617" width="17.7109375" style="81" customWidth="1"/>
    <col min="15618" max="15618" width="75.85546875" style="81" customWidth="1"/>
    <col min="15619" max="15620" width="11.42578125" style="81"/>
    <col min="15621" max="15621" width="32.42578125" style="81" customWidth="1"/>
    <col min="15622" max="15622" width="33.7109375" style="81" customWidth="1"/>
    <col min="15623" max="15623" width="30.7109375" style="81" customWidth="1"/>
    <col min="15624" max="15843" width="11.42578125" style="81"/>
    <col min="15844" max="15844" width="16.28515625" style="81" customWidth="1"/>
    <col min="15845" max="15845" width="19.7109375" style="81" customWidth="1"/>
    <col min="15846" max="15846" width="33.42578125" style="81" customWidth="1"/>
    <col min="15847" max="15847" width="25" style="81" customWidth="1"/>
    <col min="15848" max="15849" width="9.42578125" style="81" customWidth="1"/>
    <col min="15850" max="15850" width="25.7109375" style="81" customWidth="1"/>
    <col min="15851" max="15851" width="36.7109375" style="81" customWidth="1"/>
    <col min="15852" max="15852" width="50.7109375" style="81" customWidth="1"/>
    <col min="15853" max="15853" width="34.140625" style="81" customWidth="1"/>
    <col min="15854" max="15854" width="10.28515625" style="81" customWidth="1"/>
    <col min="15855" max="15855" width="11.5703125" style="81" customWidth="1"/>
    <col min="15856" max="15856" width="8.7109375" style="81" customWidth="1"/>
    <col min="15857" max="15857" width="7.7109375" style="81" customWidth="1"/>
    <col min="15858" max="15858" width="9" style="81" customWidth="1"/>
    <col min="15859" max="15859" width="10.28515625" style="81" customWidth="1"/>
    <col min="15860" max="15860" width="5" style="81" customWidth="1"/>
    <col min="15861" max="15861" width="11" style="81" customWidth="1"/>
    <col min="15862" max="15862" width="5.140625" style="81" bestFit="1" customWidth="1"/>
    <col min="15863" max="15863" width="10.85546875" style="81" customWidth="1"/>
    <col min="15864" max="15864" width="5.28515625" style="81" customWidth="1"/>
    <col min="15865" max="15865" width="10.7109375" style="81" customWidth="1"/>
    <col min="15866" max="15866" width="4.7109375" style="81" bestFit="1" customWidth="1"/>
    <col min="15867" max="15867" width="10.7109375" style="81" customWidth="1"/>
    <col min="15868" max="15868" width="8.28515625" style="81" customWidth="1"/>
    <col min="15869" max="15869" width="10.7109375" style="81" customWidth="1"/>
    <col min="15870" max="15870" width="19" style="81" customWidth="1"/>
    <col min="15871" max="15871" width="9.140625" style="81" customWidth="1"/>
    <col min="15872" max="15872" width="71.140625" style="81" customWidth="1"/>
    <col min="15873" max="15873" width="17.7109375" style="81" customWidth="1"/>
    <col min="15874" max="15874" width="75.85546875" style="81" customWidth="1"/>
    <col min="15875" max="15876" width="11.42578125" style="81"/>
    <col min="15877" max="15877" width="32.42578125" style="81" customWidth="1"/>
    <col min="15878" max="15878" width="33.7109375" style="81" customWidth="1"/>
    <col min="15879" max="15879" width="30.7109375" style="81" customWidth="1"/>
    <col min="15880" max="16099" width="11.42578125" style="81"/>
    <col min="16100" max="16100" width="16.28515625" style="81" customWidth="1"/>
    <col min="16101" max="16101" width="19.7109375" style="81" customWidth="1"/>
    <col min="16102" max="16102" width="33.42578125" style="81" customWidth="1"/>
    <col min="16103" max="16103" width="25" style="81" customWidth="1"/>
    <col min="16104" max="16105" width="9.42578125" style="81" customWidth="1"/>
    <col min="16106" max="16106" width="25.7109375" style="81" customWidth="1"/>
    <col min="16107" max="16107" width="36.7109375" style="81" customWidth="1"/>
    <col min="16108" max="16108" width="50.7109375" style="81" customWidth="1"/>
    <col min="16109" max="16109" width="34.140625" style="81" customWidth="1"/>
    <col min="16110" max="16110" width="10.28515625" style="81" customWidth="1"/>
    <col min="16111" max="16111" width="11.5703125" style="81" customWidth="1"/>
    <col min="16112" max="16112" width="8.7109375" style="81" customWidth="1"/>
    <col min="16113" max="16113" width="7.7109375" style="81" customWidth="1"/>
    <col min="16114" max="16114" width="9" style="81" customWidth="1"/>
    <col min="16115" max="16115" width="10.28515625" style="81" customWidth="1"/>
    <col min="16116" max="16116" width="5" style="81" customWidth="1"/>
    <col min="16117" max="16117" width="11" style="81" customWidth="1"/>
    <col min="16118" max="16118" width="5.140625" style="81" bestFit="1" customWidth="1"/>
    <col min="16119" max="16119" width="10.85546875" style="81" customWidth="1"/>
    <col min="16120" max="16120" width="5.28515625" style="81" customWidth="1"/>
    <col min="16121" max="16121" width="10.7109375" style="81" customWidth="1"/>
    <col min="16122" max="16122" width="4.7109375" style="81" bestFit="1" customWidth="1"/>
    <col min="16123" max="16123" width="10.7109375" style="81" customWidth="1"/>
    <col min="16124" max="16124" width="8.28515625" style="81" customWidth="1"/>
    <col min="16125" max="16125" width="10.7109375" style="81" customWidth="1"/>
    <col min="16126" max="16126" width="19" style="81" customWidth="1"/>
    <col min="16127" max="16127" width="9.140625" style="81" customWidth="1"/>
    <col min="16128" max="16128" width="71.140625" style="81" customWidth="1"/>
    <col min="16129" max="16129" width="17.7109375" style="81" customWidth="1"/>
    <col min="16130" max="16130" width="75.85546875" style="81" customWidth="1"/>
    <col min="16131" max="16132" width="11.42578125" style="81"/>
    <col min="16133" max="16133" width="32.42578125" style="81" customWidth="1"/>
    <col min="16134" max="16134" width="33.7109375" style="81" customWidth="1"/>
    <col min="16135" max="16135" width="30.7109375" style="81" customWidth="1"/>
    <col min="16136" max="16350" width="11.42578125" style="81"/>
    <col min="16351" max="16371" width="11.42578125" style="81" customWidth="1"/>
    <col min="16372" max="16384" width="11.42578125" style="81"/>
  </cols>
  <sheetData>
    <row r="1" spans="2:46" s="35" customFormat="1" ht="41.25" customHeight="1" thickBot="1" x14ac:dyDescent="0.25">
      <c r="E1" s="36"/>
      <c r="H1" s="36"/>
      <c r="I1" s="36"/>
    </row>
    <row r="2" spans="2:46" s="37" customFormat="1" ht="39" customHeight="1" x14ac:dyDescent="0.25">
      <c r="B2" s="533"/>
      <c r="C2" s="534"/>
      <c r="D2" s="534"/>
      <c r="E2" s="539" t="s">
        <v>710</v>
      </c>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1"/>
      <c r="AG2" s="545" t="s">
        <v>711</v>
      </c>
      <c r="AH2" s="546"/>
    </row>
    <row r="3" spans="2:46" s="37" customFormat="1" ht="34.5" customHeight="1" x14ac:dyDescent="0.25">
      <c r="B3" s="535"/>
      <c r="C3" s="536"/>
      <c r="D3" s="536"/>
      <c r="E3" s="542"/>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4"/>
      <c r="AG3" s="547"/>
      <c r="AH3" s="548"/>
    </row>
    <row r="4" spans="2:46" s="37" customFormat="1" ht="34.5" customHeight="1" x14ac:dyDescent="0.25">
      <c r="B4" s="535"/>
      <c r="C4" s="536"/>
      <c r="D4" s="536"/>
      <c r="E4" s="542" t="s">
        <v>712</v>
      </c>
      <c r="F4" s="543"/>
      <c r="G4" s="543"/>
      <c r="H4" s="543"/>
      <c r="I4" s="543"/>
      <c r="J4" s="543"/>
      <c r="K4" s="543"/>
      <c r="L4" s="543"/>
      <c r="M4" s="543"/>
      <c r="N4" s="543"/>
      <c r="O4" s="543"/>
      <c r="P4" s="543"/>
      <c r="Q4" s="543"/>
      <c r="R4" s="543"/>
      <c r="S4" s="543"/>
      <c r="T4" s="543"/>
      <c r="U4" s="543"/>
      <c r="V4" s="543"/>
      <c r="W4" s="543"/>
      <c r="X4" s="543"/>
      <c r="Y4" s="543"/>
      <c r="Z4" s="543"/>
      <c r="AA4" s="543"/>
      <c r="AB4" s="543"/>
      <c r="AC4" s="543"/>
      <c r="AD4" s="543"/>
      <c r="AE4" s="543"/>
      <c r="AF4" s="544"/>
      <c r="AG4" s="552" t="s">
        <v>713</v>
      </c>
      <c r="AH4" s="553"/>
    </row>
    <row r="5" spans="2:46" s="37" customFormat="1" ht="34.5" customHeight="1" thickBot="1" x14ac:dyDescent="0.3">
      <c r="B5" s="537"/>
      <c r="C5" s="538"/>
      <c r="D5" s="538"/>
      <c r="E5" s="549"/>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1"/>
      <c r="AG5" s="554" t="s">
        <v>714</v>
      </c>
      <c r="AH5" s="555"/>
      <c r="AK5" s="38"/>
      <c r="AL5" s="38"/>
      <c r="AM5" s="38"/>
      <c r="AN5" s="38"/>
      <c r="AO5" s="38"/>
      <c r="AP5" s="38"/>
      <c r="AQ5" s="38"/>
      <c r="AR5" s="38"/>
      <c r="AS5" s="38"/>
      <c r="AT5" s="38"/>
    </row>
    <row r="6" spans="2:46" s="35" customFormat="1" ht="37.5" customHeight="1" thickBot="1" x14ac:dyDescent="0.25">
      <c r="E6" s="36"/>
      <c r="H6" s="36"/>
      <c r="I6" s="36"/>
      <c r="AK6" s="39"/>
      <c r="AL6" s="39"/>
      <c r="AM6" s="39"/>
      <c r="AN6" s="39"/>
      <c r="AO6" s="39"/>
      <c r="AP6" s="39"/>
      <c r="AQ6" s="39"/>
      <c r="AR6" s="39"/>
      <c r="AS6" s="39"/>
      <c r="AT6" s="39"/>
    </row>
    <row r="7" spans="2:46" s="40" customFormat="1" ht="52.5" customHeight="1" x14ac:dyDescent="0.25">
      <c r="B7" s="596" t="s">
        <v>715</v>
      </c>
      <c r="C7" s="599" t="s">
        <v>716</v>
      </c>
      <c r="D7" s="599" t="s">
        <v>717</v>
      </c>
      <c r="E7" s="599" t="s">
        <v>718</v>
      </c>
      <c r="F7" s="602" t="s">
        <v>719</v>
      </c>
      <c r="G7" s="602"/>
      <c r="H7" s="604" t="s">
        <v>720</v>
      </c>
      <c r="I7" s="564" t="s">
        <v>721</v>
      </c>
      <c r="J7" s="565"/>
      <c r="K7" s="566"/>
      <c r="L7" s="570" t="s">
        <v>722</v>
      </c>
      <c r="M7" s="571"/>
      <c r="N7" s="571"/>
      <c r="O7" s="571"/>
      <c r="P7" s="571"/>
      <c r="Q7" s="571"/>
      <c r="R7" s="571"/>
      <c r="S7" s="571"/>
      <c r="T7" s="571"/>
      <c r="U7" s="572"/>
      <c r="V7" s="579" t="s">
        <v>723</v>
      </c>
      <c r="W7" s="582" t="s">
        <v>724</v>
      </c>
      <c r="X7" s="582"/>
      <c r="Y7" s="582"/>
      <c r="Z7" s="584" t="s">
        <v>725</v>
      </c>
      <c r="AA7" s="584"/>
      <c r="AB7" s="584"/>
      <c r="AC7" s="584"/>
      <c r="AD7" s="584"/>
      <c r="AE7" s="556" t="s">
        <v>726</v>
      </c>
      <c r="AF7" s="557"/>
      <c r="AG7" s="557"/>
      <c r="AH7" s="557"/>
      <c r="AK7" s="41"/>
      <c r="AL7" s="41"/>
      <c r="AM7" s="41"/>
      <c r="AN7" s="41"/>
      <c r="AO7" s="41"/>
      <c r="AP7" s="41"/>
      <c r="AQ7" s="41"/>
      <c r="AR7" s="41"/>
      <c r="AS7" s="41"/>
      <c r="AT7" s="41"/>
    </row>
    <row r="8" spans="2:46" s="40" customFormat="1" ht="84.75" customHeight="1" x14ac:dyDescent="0.25">
      <c r="B8" s="597"/>
      <c r="C8" s="600"/>
      <c r="D8" s="600"/>
      <c r="E8" s="600"/>
      <c r="F8" s="603"/>
      <c r="G8" s="603"/>
      <c r="H8" s="605"/>
      <c r="I8" s="567"/>
      <c r="J8" s="568"/>
      <c r="K8" s="569"/>
      <c r="L8" s="573"/>
      <c r="M8" s="574"/>
      <c r="N8" s="574"/>
      <c r="O8" s="574"/>
      <c r="P8" s="574"/>
      <c r="Q8" s="574"/>
      <c r="R8" s="574"/>
      <c r="S8" s="574"/>
      <c r="T8" s="574"/>
      <c r="U8" s="575"/>
      <c r="V8" s="580"/>
      <c r="W8" s="583"/>
      <c r="X8" s="583"/>
      <c r="Y8" s="583"/>
      <c r="Z8" s="585"/>
      <c r="AA8" s="585"/>
      <c r="AB8" s="585"/>
      <c r="AC8" s="585"/>
      <c r="AD8" s="585"/>
      <c r="AE8" s="558"/>
      <c r="AF8" s="559"/>
      <c r="AG8" s="559"/>
      <c r="AH8" s="559"/>
      <c r="AK8" s="42" t="s">
        <v>727</v>
      </c>
      <c r="AL8" s="43"/>
      <c r="AM8" s="42" t="s">
        <v>728</v>
      </c>
      <c r="AN8" s="43"/>
      <c r="AO8" s="42" t="s">
        <v>729</v>
      </c>
      <c r="AP8" s="43"/>
      <c r="AQ8" s="42" t="s">
        <v>730</v>
      </c>
      <c r="AR8" s="43"/>
      <c r="AS8" s="42"/>
      <c r="AT8" s="41"/>
    </row>
    <row r="9" spans="2:46" s="40" customFormat="1" ht="14.25" hidden="1" customHeight="1" x14ac:dyDescent="0.3">
      <c r="B9" s="597"/>
      <c r="C9" s="600"/>
      <c r="D9" s="600"/>
      <c r="E9" s="600"/>
      <c r="F9" s="603"/>
      <c r="G9" s="603"/>
      <c r="H9" s="605"/>
      <c r="I9" s="567"/>
      <c r="J9" s="568"/>
      <c r="K9" s="569"/>
      <c r="L9" s="576"/>
      <c r="M9" s="577"/>
      <c r="N9" s="577"/>
      <c r="O9" s="577"/>
      <c r="P9" s="577"/>
      <c r="Q9" s="577"/>
      <c r="R9" s="577"/>
      <c r="S9" s="577"/>
      <c r="T9" s="577"/>
      <c r="U9" s="578"/>
      <c r="V9" s="580"/>
      <c r="W9" s="583"/>
      <c r="X9" s="583"/>
      <c r="Y9" s="583"/>
      <c r="Z9" s="586"/>
      <c r="AA9" s="586"/>
      <c r="AB9" s="586"/>
      <c r="AC9" s="586"/>
      <c r="AD9" s="586"/>
      <c r="AE9" s="560"/>
      <c r="AF9" s="561"/>
      <c r="AG9" s="561"/>
      <c r="AH9" s="561"/>
      <c r="AK9" s="44" t="s">
        <v>731</v>
      </c>
      <c r="AL9" s="45"/>
      <c r="AM9" s="46"/>
      <c r="AN9" s="45"/>
      <c r="AO9" s="46">
        <v>1</v>
      </c>
      <c r="AP9" s="45"/>
      <c r="AQ9" s="46">
        <v>10</v>
      </c>
      <c r="AR9" s="45"/>
      <c r="AS9" s="47" t="s">
        <v>732</v>
      </c>
      <c r="AT9" s="41"/>
    </row>
    <row r="10" spans="2:46" s="40" customFormat="1" ht="121.5" customHeight="1" thickBot="1" x14ac:dyDescent="0.35">
      <c r="B10" s="598"/>
      <c r="C10" s="601"/>
      <c r="D10" s="601"/>
      <c r="E10" s="601"/>
      <c r="F10" s="48" t="s">
        <v>733</v>
      </c>
      <c r="G10" s="48" t="s">
        <v>734</v>
      </c>
      <c r="H10" s="606"/>
      <c r="I10" s="49" t="s">
        <v>735</v>
      </c>
      <c r="J10" s="49" t="s">
        <v>736</v>
      </c>
      <c r="K10" s="49" t="s">
        <v>737</v>
      </c>
      <c r="L10" s="562" t="s">
        <v>738</v>
      </c>
      <c r="M10" s="563"/>
      <c r="N10" s="562" t="s">
        <v>739</v>
      </c>
      <c r="O10" s="563"/>
      <c r="P10" s="562" t="s">
        <v>740</v>
      </c>
      <c r="Q10" s="563"/>
      <c r="R10" s="562" t="s">
        <v>741</v>
      </c>
      <c r="S10" s="563"/>
      <c r="T10" s="562" t="s">
        <v>742</v>
      </c>
      <c r="U10" s="563"/>
      <c r="V10" s="581"/>
      <c r="W10" s="50" t="s">
        <v>743</v>
      </c>
      <c r="X10" s="50" t="s">
        <v>744</v>
      </c>
      <c r="Y10" s="50" t="s">
        <v>745</v>
      </c>
      <c r="Z10" s="51" t="s">
        <v>746</v>
      </c>
      <c r="AA10" s="51" t="s">
        <v>747</v>
      </c>
      <c r="AB10" s="51" t="s">
        <v>748</v>
      </c>
      <c r="AC10" s="51" t="s">
        <v>749</v>
      </c>
      <c r="AD10" s="52" t="s">
        <v>750</v>
      </c>
      <c r="AE10" s="53" t="s">
        <v>751</v>
      </c>
      <c r="AF10" s="53" t="s">
        <v>752</v>
      </c>
      <c r="AG10" s="53" t="s">
        <v>753</v>
      </c>
      <c r="AH10" s="53" t="s">
        <v>466</v>
      </c>
      <c r="AK10" s="44" t="s">
        <v>754</v>
      </c>
      <c r="AL10" s="45"/>
      <c r="AM10" s="46">
        <v>2</v>
      </c>
      <c r="AN10" s="45"/>
      <c r="AO10" s="46">
        <v>2</v>
      </c>
      <c r="AP10" s="45"/>
      <c r="AQ10" s="46">
        <v>25</v>
      </c>
      <c r="AR10" s="45"/>
      <c r="AS10" s="54" t="s">
        <v>755</v>
      </c>
      <c r="AT10" s="41"/>
    </row>
    <row r="11" spans="2:46" s="68" customFormat="1" ht="89.25" customHeight="1" thickBot="1" x14ac:dyDescent="0.3">
      <c r="B11" s="587" t="s">
        <v>756</v>
      </c>
      <c r="C11" s="590" t="s">
        <v>757</v>
      </c>
      <c r="D11" s="593" t="s">
        <v>758</v>
      </c>
      <c r="E11" s="55" t="s">
        <v>759</v>
      </c>
      <c r="F11" s="56" t="s">
        <v>760</v>
      </c>
      <c r="G11" s="55" t="s">
        <v>761</v>
      </c>
      <c r="H11" s="57" t="s">
        <v>762</v>
      </c>
      <c r="I11" s="58" t="s">
        <v>763</v>
      </c>
      <c r="J11" s="58" t="s">
        <v>763</v>
      </c>
      <c r="K11" s="58" t="s">
        <v>763</v>
      </c>
      <c r="L11" s="59">
        <v>2</v>
      </c>
      <c r="M11" s="58" t="str">
        <f>+IF(L11="","Bajo",IF(L11=2,"Medio",IF(L11=6,"Alto",IF(L11=10,"Muy Alto",""))))</f>
        <v>Medio</v>
      </c>
      <c r="N11" s="59">
        <v>2</v>
      </c>
      <c r="O11" s="58" t="str">
        <f t="shared" ref="O11:O18" si="0">+IF(N11=0,"",IF(N11=1,"Esporádica",IF(N11=2,"Ocasional",IF(N11=3,"Frecuente",IF(N11=4,"Continua","")))))</f>
        <v>Ocasional</v>
      </c>
      <c r="P11" s="60">
        <f>+IF(L11="",N11,(N11*L11))</f>
        <v>4</v>
      </c>
      <c r="Q11" s="60" t="str">
        <f>+IF(P11=0,"",IF(P11&lt;5,"Bajo",IF(P11&lt;9,"Medio",IF(P11&lt;21,"Alto",IF(P11&lt;41,"Muy Alto","")))))</f>
        <v>Bajo</v>
      </c>
      <c r="R11" s="59">
        <v>25</v>
      </c>
      <c r="S11" s="58" t="str">
        <f>+IF(R11=0,"",IF(R11&lt;11,"Leve",IF(R11&lt;26,"Grave",IF(R11&lt;61,"Muy Grave",IF(R11&lt;101,"Muerte","")))))</f>
        <v>Grave</v>
      </c>
      <c r="T11" s="60">
        <f>+R11*P11</f>
        <v>100</v>
      </c>
      <c r="U11" s="60" t="str">
        <f>+IF(T11=0,"",IF(T11&lt;21,"IV",IF(T11&lt;121,"III",IF(T11&lt;501,"II",IF(T11&lt;4001,"I","")))))</f>
        <v>III</v>
      </c>
      <c r="V11" s="61" t="str">
        <f>+IF(U11=0,"",IF(U11="I","No Aceptable",IF(U11="II","No Aceptable  o Aceptable con control específico",IF(U11="III","Mejorable",IF(U11="IV","Aceptable","")))))</f>
        <v>Mejorable</v>
      </c>
      <c r="W11" s="62">
        <v>2</v>
      </c>
      <c r="X11" s="63" t="s">
        <v>764</v>
      </c>
      <c r="Y11" s="64" t="s">
        <v>759</v>
      </c>
      <c r="Z11" s="64" t="s">
        <v>763</v>
      </c>
      <c r="AA11" s="64" t="s">
        <v>763</v>
      </c>
      <c r="AB11" s="65" t="s">
        <v>765</v>
      </c>
      <c r="AC11" s="66" t="s">
        <v>766</v>
      </c>
      <c r="AD11" s="66" t="s">
        <v>767</v>
      </c>
      <c r="AE11" s="64" t="s">
        <v>768</v>
      </c>
      <c r="AF11" s="58" t="s">
        <v>769</v>
      </c>
      <c r="AG11" s="58" t="s">
        <v>770</v>
      </c>
      <c r="AH11" s="67"/>
      <c r="AK11" s="46"/>
      <c r="AL11" s="45"/>
      <c r="AM11" s="46">
        <v>6</v>
      </c>
      <c r="AN11" s="45"/>
      <c r="AO11" s="46">
        <v>3</v>
      </c>
      <c r="AP11" s="45"/>
      <c r="AQ11" s="46">
        <v>60</v>
      </c>
      <c r="AR11" s="45"/>
      <c r="AS11" s="54" t="s">
        <v>771</v>
      </c>
      <c r="AT11" s="69"/>
    </row>
    <row r="12" spans="2:46" ht="112.5" customHeight="1" thickBot="1" x14ac:dyDescent="0.3">
      <c r="B12" s="588"/>
      <c r="C12" s="591"/>
      <c r="D12" s="594"/>
      <c r="E12" s="70" t="s">
        <v>759</v>
      </c>
      <c r="F12" s="71" t="s">
        <v>772</v>
      </c>
      <c r="G12" s="70" t="s">
        <v>773</v>
      </c>
      <c r="H12" s="72" t="s">
        <v>774</v>
      </c>
      <c r="I12" s="73" t="s">
        <v>763</v>
      </c>
      <c r="J12" s="73" t="s">
        <v>763</v>
      </c>
      <c r="K12" s="73" t="s">
        <v>763</v>
      </c>
      <c r="L12" s="74">
        <v>2</v>
      </c>
      <c r="M12" s="73" t="str">
        <f t="shared" ref="M12" si="1">+IF(L12="","Bajo",IF(L12=2,"Medio",IF(L12=6,"Alto",IF(L12=10,"Muy Alto",""))))</f>
        <v>Medio</v>
      </c>
      <c r="N12" s="74">
        <v>2</v>
      </c>
      <c r="O12" s="73" t="str">
        <f>+IF(N12=0,"",IF(N12=1,"Esporádica",IF(N12=2,"Ocasional",IF(N12=3,"Frecuente",IF(N12=4,"Continua","")))))</f>
        <v>Ocasional</v>
      </c>
      <c r="P12" s="75">
        <f t="shared" ref="P12" si="2">+IF(L12="",N12,(N12*L12))</f>
        <v>4</v>
      </c>
      <c r="Q12" s="75" t="str">
        <f t="shared" ref="Q12" si="3">+IF(P12=0,"",IF(P12&lt;5,"Bajo",IF(P12&lt;9,"Medio",IF(P12&lt;21,"Alto",IF(P12&lt;41,"Muy Alto","")))))</f>
        <v>Bajo</v>
      </c>
      <c r="R12" s="74">
        <v>25</v>
      </c>
      <c r="S12" s="73" t="str">
        <f t="shared" ref="S12" si="4">+IF(R12=0,"",IF(R12&lt;11,"Leve",IF(R12&lt;26,"Grave",IF(R12&lt;61,"Muy Grave",IF(R12&lt;101,"Muerte","")))))</f>
        <v>Grave</v>
      </c>
      <c r="T12" s="75">
        <f t="shared" ref="T12" si="5">+R12*P12</f>
        <v>100</v>
      </c>
      <c r="U12" s="75" t="str">
        <f t="shared" ref="U12" si="6">+IF(T12=0,"",IF(T12&lt;21,"IV",IF(T12&lt;121,"III",IF(T12&lt;501,"II",IF(T12&lt;4001,"I","")))))</f>
        <v>III</v>
      </c>
      <c r="V12" s="76" t="str">
        <f t="shared" ref="V12" si="7">+IF(U12=0,"",IF(U12="I","No Aceptable",IF(U12="II","No Aceptable  o Aceptable con control específico",IF(U12="III","Aceptable",IF(U12="IV","Aceptable","")))))</f>
        <v>Aceptable</v>
      </c>
      <c r="W12" s="77">
        <v>2</v>
      </c>
      <c r="X12" s="70" t="s">
        <v>775</v>
      </c>
      <c r="Y12" s="73" t="s">
        <v>759</v>
      </c>
      <c r="Z12" s="73" t="s">
        <v>763</v>
      </c>
      <c r="AA12" s="73" t="s">
        <v>763</v>
      </c>
      <c r="AB12" s="78" t="s">
        <v>765</v>
      </c>
      <c r="AC12" s="79" t="s">
        <v>776</v>
      </c>
      <c r="AD12" s="70" t="s">
        <v>763</v>
      </c>
      <c r="AE12" s="73" t="s">
        <v>777</v>
      </c>
      <c r="AF12" s="73" t="s">
        <v>769</v>
      </c>
      <c r="AG12" s="58" t="s">
        <v>770</v>
      </c>
      <c r="AH12" s="80"/>
      <c r="AK12" s="46"/>
      <c r="AL12" s="45"/>
      <c r="AM12" s="46">
        <v>10</v>
      </c>
      <c r="AN12" s="45"/>
      <c r="AO12" s="46">
        <v>4</v>
      </c>
      <c r="AP12" s="45"/>
      <c r="AQ12" s="46">
        <v>100</v>
      </c>
      <c r="AR12" s="45"/>
      <c r="AS12" s="46"/>
      <c r="AT12" s="82"/>
    </row>
    <row r="13" spans="2:46" ht="89.25" customHeight="1" thickBot="1" x14ac:dyDescent="0.3">
      <c r="B13" s="588"/>
      <c r="C13" s="591"/>
      <c r="D13" s="594"/>
      <c r="E13" s="83" t="s">
        <v>759</v>
      </c>
      <c r="F13" s="71" t="s">
        <v>778</v>
      </c>
      <c r="G13" s="84" t="s">
        <v>779</v>
      </c>
      <c r="H13" s="74" t="s">
        <v>780</v>
      </c>
      <c r="I13" s="73" t="s">
        <v>763</v>
      </c>
      <c r="J13" s="73" t="s">
        <v>763</v>
      </c>
      <c r="K13" s="73" t="s">
        <v>763</v>
      </c>
      <c r="L13" s="74">
        <v>6</v>
      </c>
      <c r="M13" s="73" t="str">
        <f>+IF(L13="","Bajo",IF(L13=2,"Medio",IF(L13=6,"Alto",IF(L13=10,"Muy Alto",""))))</f>
        <v>Alto</v>
      </c>
      <c r="N13" s="74">
        <v>3</v>
      </c>
      <c r="O13" s="73" t="str">
        <f t="shared" si="0"/>
        <v>Frecuente</v>
      </c>
      <c r="P13" s="75">
        <f>+IF(L13="",N13,(N13*L13))</f>
        <v>18</v>
      </c>
      <c r="Q13" s="75" t="str">
        <f>+IF(P13=0,"",IF(P13&lt;5,"Bajo",IF(P13&lt;9,"Medio",IF(P13&lt;21,"Alto",IF(P13&lt;41,"Muy Alto","")))))</f>
        <v>Alto</v>
      </c>
      <c r="R13" s="74">
        <v>25</v>
      </c>
      <c r="S13" s="73" t="str">
        <f>+IF(R13=0,"",IF(R13&lt;11,"Leve",IF(R13&lt;26,"Grave",IF(R13&lt;61,"Muy Grave",IF(R13&lt;101,"Muerte","")))))</f>
        <v>Grave</v>
      </c>
      <c r="T13" s="75">
        <f>+R13*P13</f>
        <v>450</v>
      </c>
      <c r="U13" s="75" t="str">
        <f>+IF(T13=0,"",IF(T13&lt;21,"IV",IF(T13&lt;121,"III",IF(T13&lt;501,"II",IF(T13&lt;4001,"I","")))))</f>
        <v>II</v>
      </c>
      <c r="V13" s="76" t="str">
        <f>+IF(U13=0,"",IF(U13="I","No Aceptable",IF(U13="II","No Aceptable  o Aceptable con control específico",IF(U13="III","Mejorable",IF(U13="IV","Aceptable","")))))</f>
        <v>No Aceptable  o Aceptable con control específico</v>
      </c>
      <c r="W13" s="77">
        <v>2</v>
      </c>
      <c r="X13" s="74" t="s">
        <v>780</v>
      </c>
      <c r="Y13" s="73" t="s">
        <v>759</v>
      </c>
      <c r="Z13" s="73" t="s">
        <v>763</v>
      </c>
      <c r="AA13" s="73" t="s">
        <v>763</v>
      </c>
      <c r="AB13" s="78" t="s">
        <v>781</v>
      </c>
      <c r="AC13" s="78" t="s">
        <v>782</v>
      </c>
      <c r="AD13" s="73" t="s">
        <v>763</v>
      </c>
      <c r="AE13" s="73" t="s">
        <v>783</v>
      </c>
      <c r="AF13" s="73" t="s">
        <v>784</v>
      </c>
      <c r="AG13" s="58" t="s">
        <v>770</v>
      </c>
      <c r="AH13" s="80"/>
      <c r="AK13" s="46"/>
      <c r="AL13" s="45"/>
      <c r="AM13" s="46"/>
      <c r="AN13" s="45"/>
      <c r="AO13" s="46"/>
      <c r="AP13" s="45"/>
      <c r="AQ13" s="46"/>
      <c r="AR13" s="45"/>
      <c r="AS13" s="46"/>
      <c r="AT13" s="82"/>
    </row>
    <row r="14" spans="2:46" s="68" customFormat="1" ht="89.25" customHeight="1" thickBot="1" x14ac:dyDescent="0.3">
      <c r="B14" s="588"/>
      <c r="C14" s="591"/>
      <c r="D14" s="594"/>
      <c r="E14" s="83" t="s">
        <v>759</v>
      </c>
      <c r="F14" s="71" t="s">
        <v>785</v>
      </c>
      <c r="G14" s="84" t="s">
        <v>786</v>
      </c>
      <c r="H14" s="74" t="s">
        <v>780</v>
      </c>
      <c r="I14" s="73" t="s">
        <v>763</v>
      </c>
      <c r="J14" s="73" t="s">
        <v>763</v>
      </c>
      <c r="K14" s="73" t="s">
        <v>763</v>
      </c>
      <c r="L14" s="74">
        <v>6</v>
      </c>
      <c r="M14" s="73" t="str">
        <f>+IF(L14="","Bajo",IF(L14=2,"Medio",IF(L14=6,"Alto",IF(L14=10,"Muy Alto",""))))</f>
        <v>Alto</v>
      </c>
      <c r="N14" s="74">
        <v>3</v>
      </c>
      <c r="O14" s="73" t="str">
        <f t="shared" si="0"/>
        <v>Frecuente</v>
      </c>
      <c r="P14" s="75">
        <f t="shared" ref="P14:P19" si="8">+IF(L14="",N14,(N14*L14))</f>
        <v>18</v>
      </c>
      <c r="Q14" s="75" t="str">
        <f t="shared" ref="Q14:Q19" si="9">+IF(P14=0,"",IF(P14&lt;5,"Bajo",IF(P14&lt;9,"Medio",IF(P14&lt;21,"Alto",IF(P14&lt;41,"Muy Alto","")))))</f>
        <v>Alto</v>
      </c>
      <c r="R14" s="74">
        <v>25</v>
      </c>
      <c r="S14" s="73" t="str">
        <f t="shared" ref="S14:S19" si="10">+IF(R14=0,"",IF(R14&lt;11,"Leve",IF(R14&lt;26,"Grave",IF(R14&lt;61,"Muy Grave",IF(R14&lt;101,"Muerte","")))))</f>
        <v>Grave</v>
      </c>
      <c r="T14" s="75">
        <f t="shared" ref="T14:T17" si="11">+R14*P14</f>
        <v>450</v>
      </c>
      <c r="U14" s="75" t="str">
        <f t="shared" ref="U14:U19" si="12">+IF(T14=0,"",IF(T14&lt;21,"IV",IF(T14&lt;121,"III",IF(T14&lt;501,"II",IF(T14&lt;4001,"I","")))))</f>
        <v>II</v>
      </c>
      <c r="V14" s="76" t="str">
        <f t="shared" ref="V14:V19" si="13">+IF(U14=0,"",IF(U14="I","No Aceptable",IF(U14="II","No Aceptable  o Aceptable con control específico",IF(U14="III","Aceptable",IF(U14="IV","Aceptable","")))))</f>
        <v>No Aceptable  o Aceptable con control específico</v>
      </c>
      <c r="W14" s="77">
        <v>2</v>
      </c>
      <c r="X14" s="74" t="s">
        <v>780</v>
      </c>
      <c r="Y14" s="73" t="s">
        <v>759</v>
      </c>
      <c r="Z14" s="73" t="s">
        <v>763</v>
      </c>
      <c r="AA14" s="73" t="s">
        <v>763</v>
      </c>
      <c r="AB14" s="78" t="s">
        <v>787</v>
      </c>
      <c r="AC14" s="78" t="s">
        <v>782</v>
      </c>
      <c r="AD14" s="73" t="s">
        <v>763</v>
      </c>
      <c r="AE14" s="73" t="s">
        <v>783</v>
      </c>
      <c r="AF14" s="73" t="s">
        <v>784</v>
      </c>
      <c r="AG14" s="58" t="s">
        <v>770</v>
      </c>
      <c r="AH14" s="80"/>
    </row>
    <row r="15" spans="2:46" s="68" customFormat="1" ht="89.25" customHeight="1" thickBot="1" x14ac:dyDescent="0.3">
      <c r="B15" s="588"/>
      <c r="C15" s="591"/>
      <c r="D15" s="594"/>
      <c r="E15" s="83" t="s">
        <v>759</v>
      </c>
      <c r="F15" s="71" t="s">
        <v>785</v>
      </c>
      <c r="G15" s="84" t="s">
        <v>788</v>
      </c>
      <c r="H15" s="74" t="s">
        <v>780</v>
      </c>
      <c r="I15" s="73" t="s">
        <v>763</v>
      </c>
      <c r="J15" s="73" t="s">
        <v>763</v>
      </c>
      <c r="K15" s="73" t="s">
        <v>763</v>
      </c>
      <c r="L15" s="74">
        <v>2</v>
      </c>
      <c r="M15" s="73" t="str">
        <f t="shared" ref="M15:M19" si="14">+IF(L15="","Bajo",IF(L15=2,"Medio",IF(L15=6,"Alto",IF(L15=10,"Muy Alto",""))))</f>
        <v>Medio</v>
      </c>
      <c r="N15" s="74">
        <v>2</v>
      </c>
      <c r="O15" s="73" t="str">
        <f t="shared" si="0"/>
        <v>Ocasional</v>
      </c>
      <c r="P15" s="75">
        <f t="shared" si="8"/>
        <v>4</v>
      </c>
      <c r="Q15" s="75" t="str">
        <f t="shared" si="9"/>
        <v>Bajo</v>
      </c>
      <c r="R15" s="74">
        <v>25</v>
      </c>
      <c r="S15" s="73" t="str">
        <f t="shared" si="10"/>
        <v>Grave</v>
      </c>
      <c r="T15" s="75">
        <f t="shared" si="11"/>
        <v>100</v>
      </c>
      <c r="U15" s="75" t="str">
        <f t="shared" si="12"/>
        <v>III</v>
      </c>
      <c r="V15" s="76" t="str">
        <f t="shared" si="13"/>
        <v>Aceptable</v>
      </c>
      <c r="W15" s="77">
        <v>2</v>
      </c>
      <c r="X15" s="74" t="s">
        <v>780</v>
      </c>
      <c r="Y15" s="73" t="s">
        <v>759</v>
      </c>
      <c r="Z15" s="73" t="s">
        <v>763</v>
      </c>
      <c r="AA15" s="73" t="s">
        <v>763</v>
      </c>
      <c r="AB15" s="78" t="s">
        <v>789</v>
      </c>
      <c r="AC15" s="78" t="s">
        <v>782</v>
      </c>
      <c r="AD15" s="73" t="s">
        <v>763</v>
      </c>
      <c r="AE15" s="73" t="s">
        <v>783</v>
      </c>
      <c r="AF15" s="73" t="s">
        <v>769</v>
      </c>
      <c r="AG15" s="58" t="s">
        <v>770</v>
      </c>
      <c r="AH15" s="80"/>
    </row>
    <row r="16" spans="2:46" s="68" customFormat="1" ht="89.25" customHeight="1" thickBot="1" x14ac:dyDescent="0.3">
      <c r="B16" s="588"/>
      <c r="C16" s="591"/>
      <c r="D16" s="594"/>
      <c r="E16" s="83" t="s">
        <v>759</v>
      </c>
      <c r="F16" s="71" t="s">
        <v>790</v>
      </c>
      <c r="G16" s="84" t="s">
        <v>791</v>
      </c>
      <c r="H16" s="74" t="s">
        <v>792</v>
      </c>
      <c r="I16" s="73" t="s">
        <v>763</v>
      </c>
      <c r="J16" s="73" t="s">
        <v>763</v>
      </c>
      <c r="K16" s="73" t="s">
        <v>763</v>
      </c>
      <c r="L16" s="74">
        <v>2</v>
      </c>
      <c r="M16" s="73" t="str">
        <f t="shared" si="14"/>
        <v>Medio</v>
      </c>
      <c r="N16" s="74">
        <v>2</v>
      </c>
      <c r="O16" s="73" t="str">
        <f t="shared" si="0"/>
        <v>Ocasional</v>
      </c>
      <c r="P16" s="75">
        <f t="shared" si="8"/>
        <v>4</v>
      </c>
      <c r="Q16" s="75" t="str">
        <f t="shared" si="9"/>
        <v>Bajo</v>
      </c>
      <c r="R16" s="74">
        <v>25</v>
      </c>
      <c r="S16" s="73" t="str">
        <f>+IF(R16=0,"",IF(R16&lt;11,"Leve",IF(R16&lt;26,"Grave",IF(R16&lt;61,"Muy Grave",IF(R16&lt;101,"Muerte","")))))</f>
        <v>Grave</v>
      </c>
      <c r="T16" s="75">
        <f t="shared" si="11"/>
        <v>100</v>
      </c>
      <c r="U16" s="75" t="str">
        <f t="shared" si="12"/>
        <v>III</v>
      </c>
      <c r="V16" s="76" t="str">
        <f t="shared" si="13"/>
        <v>Aceptable</v>
      </c>
      <c r="W16" s="77">
        <v>2</v>
      </c>
      <c r="X16" s="74" t="s">
        <v>792</v>
      </c>
      <c r="Y16" s="73" t="s">
        <v>759</v>
      </c>
      <c r="Z16" s="73" t="s">
        <v>763</v>
      </c>
      <c r="AA16" s="73" t="s">
        <v>763</v>
      </c>
      <c r="AB16" s="78" t="s">
        <v>765</v>
      </c>
      <c r="AC16" s="78" t="s">
        <v>793</v>
      </c>
      <c r="AD16" s="73" t="s">
        <v>763</v>
      </c>
      <c r="AE16" s="73" t="s">
        <v>777</v>
      </c>
      <c r="AF16" s="73" t="s">
        <v>769</v>
      </c>
      <c r="AG16" s="58" t="s">
        <v>770</v>
      </c>
      <c r="AH16" s="80"/>
    </row>
    <row r="17" spans="1:4313" s="68" customFormat="1" ht="150.75" customHeight="1" thickBot="1" x14ac:dyDescent="0.25">
      <c r="B17" s="588"/>
      <c r="C17" s="591"/>
      <c r="D17" s="594"/>
      <c r="E17" s="83" t="s">
        <v>759</v>
      </c>
      <c r="F17" s="71" t="s">
        <v>794</v>
      </c>
      <c r="G17" s="70" t="s">
        <v>795</v>
      </c>
      <c r="H17" s="85" t="s">
        <v>796</v>
      </c>
      <c r="I17" s="73" t="s">
        <v>763</v>
      </c>
      <c r="J17" s="73" t="s">
        <v>763</v>
      </c>
      <c r="K17" s="73" t="s">
        <v>763</v>
      </c>
      <c r="L17" s="74">
        <v>2</v>
      </c>
      <c r="M17" s="73" t="str">
        <f t="shared" si="14"/>
        <v>Medio</v>
      </c>
      <c r="N17" s="74">
        <v>2</v>
      </c>
      <c r="O17" s="73" t="str">
        <f t="shared" si="0"/>
        <v>Ocasional</v>
      </c>
      <c r="P17" s="75">
        <f t="shared" si="8"/>
        <v>4</v>
      </c>
      <c r="Q17" s="75" t="str">
        <f t="shared" si="9"/>
        <v>Bajo</v>
      </c>
      <c r="R17" s="74">
        <v>25</v>
      </c>
      <c r="S17" s="73" t="str">
        <f t="shared" si="10"/>
        <v>Grave</v>
      </c>
      <c r="T17" s="75">
        <f t="shared" si="11"/>
        <v>100</v>
      </c>
      <c r="U17" s="75" t="str">
        <f t="shared" si="12"/>
        <v>III</v>
      </c>
      <c r="V17" s="76" t="str">
        <f t="shared" si="13"/>
        <v>Aceptable</v>
      </c>
      <c r="W17" s="77">
        <v>2</v>
      </c>
      <c r="X17" s="74" t="s">
        <v>797</v>
      </c>
      <c r="Y17" s="73" t="s">
        <v>759</v>
      </c>
      <c r="Z17" s="73" t="s">
        <v>763</v>
      </c>
      <c r="AA17" s="73" t="s">
        <v>763</v>
      </c>
      <c r="AB17" s="78" t="s">
        <v>765</v>
      </c>
      <c r="AC17" s="78" t="s">
        <v>798</v>
      </c>
      <c r="AD17" s="73" t="s">
        <v>763</v>
      </c>
      <c r="AE17" s="73" t="s">
        <v>799</v>
      </c>
      <c r="AF17" s="58" t="s">
        <v>769</v>
      </c>
      <c r="AG17" s="58" t="s">
        <v>770</v>
      </c>
      <c r="AH17" s="80"/>
    </row>
    <row r="18" spans="1:4313" s="88" customFormat="1" ht="89.25" customHeight="1" thickBot="1" x14ac:dyDescent="0.3">
      <c r="A18" s="86"/>
      <c r="B18" s="588"/>
      <c r="C18" s="591"/>
      <c r="D18" s="594"/>
      <c r="E18" s="83" t="s">
        <v>759</v>
      </c>
      <c r="F18" s="75" t="s">
        <v>800</v>
      </c>
      <c r="G18" s="84" t="s">
        <v>801</v>
      </c>
      <c r="H18" s="74" t="s">
        <v>802</v>
      </c>
      <c r="I18" s="73" t="s">
        <v>763</v>
      </c>
      <c r="J18" s="73" t="s">
        <v>763</v>
      </c>
      <c r="K18" s="73" t="s">
        <v>763</v>
      </c>
      <c r="L18" s="74">
        <v>6</v>
      </c>
      <c r="M18" s="73" t="str">
        <f t="shared" si="14"/>
        <v>Alto</v>
      </c>
      <c r="N18" s="74">
        <v>2</v>
      </c>
      <c r="O18" s="73" t="str">
        <f t="shared" si="0"/>
        <v>Ocasional</v>
      </c>
      <c r="P18" s="75">
        <f t="shared" si="8"/>
        <v>12</v>
      </c>
      <c r="Q18" s="75" t="str">
        <f t="shared" si="9"/>
        <v>Alto</v>
      </c>
      <c r="R18" s="74">
        <v>25</v>
      </c>
      <c r="S18" s="73" t="str">
        <f t="shared" si="10"/>
        <v>Grave</v>
      </c>
      <c r="T18" s="75">
        <f>+R18*P18</f>
        <v>300</v>
      </c>
      <c r="U18" s="75" t="str">
        <f t="shared" si="12"/>
        <v>II</v>
      </c>
      <c r="V18" s="76" t="str">
        <f t="shared" si="13"/>
        <v>No Aceptable  o Aceptable con control específico</v>
      </c>
      <c r="W18" s="77">
        <v>2</v>
      </c>
      <c r="X18" s="74" t="s">
        <v>803</v>
      </c>
      <c r="Y18" s="73" t="s">
        <v>759</v>
      </c>
      <c r="Z18" s="73" t="s">
        <v>763</v>
      </c>
      <c r="AA18" s="73" t="s">
        <v>763</v>
      </c>
      <c r="AB18" s="78" t="s">
        <v>765</v>
      </c>
      <c r="AC18" s="78" t="s">
        <v>804</v>
      </c>
      <c r="AD18" s="73" t="s">
        <v>763</v>
      </c>
      <c r="AE18" s="73" t="s">
        <v>799</v>
      </c>
      <c r="AF18" s="73" t="s">
        <v>784</v>
      </c>
      <c r="AG18" s="58" t="s">
        <v>770</v>
      </c>
      <c r="AH18" s="80"/>
      <c r="AI18" s="87"/>
      <c r="AJ18" s="87"/>
      <c r="AK18" s="87"/>
      <c r="AL18" s="87"/>
      <c r="AM18" s="87"/>
      <c r="AN18" s="87"/>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68"/>
      <c r="DT18" s="68"/>
      <c r="DU18" s="68"/>
      <c r="DV18" s="68"/>
      <c r="DW18" s="68"/>
      <c r="DX18" s="68"/>
      <c r="DY18" s="68"/>
      <c r="DZ18" s="68"/>
      <c r="EA18" s="68"/>
      <c r="EB18" s="68"/>
      <c r="EC18" s="68"/>
      <c r="ED18" s="68"/>
      <c r="EE18" s="68"/>
      <c r="EF18" s="68"/>
      <c r="EG18" s="68"/>
      <c r="EH18" s="68"/>
      <c r="EI18" s="68"/>
      <c r="EJ18" s="68"/>
      <c r="EK18" s="68"/>
      <c r="EL18" s="68"/>
      <c r="EM18" s="68"/>
      <c r="EN18" s="68"/>
      <c r="EO18" s="68"/>
      <c r="EP18" s="68"/>
      <c r="EQ18" s="68"/>
      <c r="ER18" s="68"/>
      <c r="ES18" s="68"/>
      <c r="ET18" s="68"/>
      <c r="EU18" s="68"/>
      <c r="EV18" s="68"/>
      <c r="EW18" s="68"/>
      <c r="EX18" s="68"/>
      <c r="EY18" s="68"/>
      <c r="EZ18" s="68"/>
      <c r="FA18" s="68"/>
      <c r="FB18" s="68"/>
      <c r="FC18" s="68"/>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c r="IP18" s="68"/>
      <c r="IQ18" s="68"/>
      <c r="IR18" s="68"/>
      <c r="IS18" s="68"/>
      <c r="IT18" s="68"/>
      <c r="IU18" s="68"/>
      <c r="IV18" s="68"/>
      <c r="IW18" s="68"/>
      <c r="IX18" s="68"/>
      <c r="IY18" s="68"/>
      <c r="IZ18" s="68"/>
      <c r="JA18" s="68"/>
      <c r="JB18" s="68"/>
      <c r="JC18" s="68"/>
      <c r="JD18" s="68"/>
      <c r="JE18" s="68"/>
      <c r="JF18" s="68"/>
      <c r="JG18" s="68"/>
      <c r="JH18" s="68"/>
      <c r="JI18" s="68"/>
      <c r="JJ18" s="68"/>
      <c r="JK18" s="68"/>
      <c r="JL18" s="68"/>
      <c r="JM18" s="68"/>
      <c r="JN18" s="68"/>
      <c r="JO18" s="68"/>
      <c r="JP18" s="68"/>
      <c r="JQ18" s="68"/>
      <c r="JR18" s="68"/>
      <c r="JS18" s="68"/>
      <c r="JT18" s="68"/>
      <c r="JU18" s="68"/>
      <c r="JV18" s="68"/>
      <c r="JW18" s="68"/>
      <c r="JX18" s="68"/>
      <c r="JY18" s="68"/>
      <c r="JZ18" s="68"/>
      <c r="KA18" s="68"/>
      <c r="KB18" s="68"/>
      <c r="KC18" s="68"/>
      <c r="KD18" s="68"/>
      <c r="KE18" s="68"/>
      <c r="KF18" s="68"/>
      <c r="KG18" s="68"/>
      <c r="KH18" s="68"/>
      <c r="KI18" s="68"/>
      <c r="KJ18" s="68"/>
      <c r="KK18" s="68"/>
      <c r="KL18" s="68"/>
      <c r="KM18" s="68"/>
      <c r="KN18" s="68"/>
      <c r="KO18" s="68"/>
      <c r="KP18" s="68"/>
      <c r="KQ18" s="68"/>
      <c r="KR18" s="68"/>
      <c r="KS18" s="68"/>
      <c r="KT18" s="68"/>
      <c r="KU18" s="68"/>
      <c r="KV18" s="68"/>
      <c r="KW18" s="68"/>
      <c r="KX18" s="68"/>
      <c r="KY18" s="68"/>
      <c r="KZ18" s="68"/>
      <c r="LA18" s="68"/>
      <c r="LB18" s="68"/>
      <c r="LC18" s="68"/>
      <c r="LD18" s="68"/>
      <c r="LE18" s="68"/>
      <c r="LF18" s="68"/>
      <c r="LG18" s="68"/>
      <c r="LH18" s="68"/>
      <c r="LI18" s="68"/>
      <c r="LJ18" s="68"/>
      <c r="LK18" s="68"/>
      <c r="LL18" s="68"/>
      <c r="LM18" s="68"/>
      <c r="LN18" s="68"/>
      <c r="LO18" s="68"/>
      <c r="LP18" s="68"/>
      <c r="LQ18" s="68"/>
      <c r="LR18" s="68"/>
      <c r="LS18" s="68"/>
      <c r="LT18" s="68"/>
      <c r="LU18" s="68"/>
      <c r="LV18" s="68"/>
      <c r="LW18" s="68"/>
      <c r="LX18" s="68"/>
      <c r="LY18" s="68"/>
      <c r="LZ18" s="68"/>
      <c r="MA18" s="68"/>
      <c r="MB18" s="68"/>
      <c r="MC18" s="68"/>
      <c r="MD18" s="68"/>
      <c r="ME18" s="68"/>
      <c r="MF18" s="68"/>
      <c r="MG18" s="68"/>
      <c r="MH18" s="68"/>
      <c r="MI18" s="68"/>
      <c r="MJ18" s="68"/>
      <c r="MK18" s="68"/>
      <c r="ML18" s="68"/>
      <c r="MM18" s="68"/>
      <c r="MN18" s="68"/>
      <c r="MO18" s="68"/>
      <c r="MP18" s="68"/>
      <c r="MQ18" s="68"/>
      <c r="MR18" s="68"/>
      <c r="MS18" s="68"/>
      <c r="MT18" s="68"/>
      <c r="MU18" s="68"/>
      <c r="MV18" s="68"/>
      <c r="MW18" s="68"/>
      <c r="MX18" s="68"/>
      <c r="MY18" s="68"/>
      <c r="MZ18" s="68"/>
      <c r="NA18" s="68"/>
      <c r="NB18" s="68"/>
      <c r="NC18" s="68"/>
      <c r="ND18" s="68"/>
      <c r="NE18" s="68"/>
      <c r="NF18" s="68"/>
      <c r="NG18" s="68"/>
      <c r="NH18" s="68"/>
      <c r="NI18" s="68"/>
      <c r="NJ18" s="68"/>
      <c r="NK18" s="68"/>
      <c r="NL18" s="68"/>
      <c r="NM18" s="68"/>
      <c r="NN18" s="68"/>
      <c r="NO18" s="68"/>
      <c r="NP18" s="68"/>
      <c r="NQ18" s="68"/>
      <c r="NR18" s="68"/>
      <c r="NS18" s="68"/>
      <c r="NT18" s="68"/>
      <c r="NU18" s="68"/>
      <c r="NV18" s="68"/>
      <c r="NW18" s="68"/>
      <c r="NX18" s="68"/>
      <c r="NY18" s="68"/>
      <c r="NZ18" s="68"/>
      <c r="OA18" s="68"/>
      <c r="OB18" s="68"/>
      <c r="OC18" s="68"/>
      <c r="OD18" s="68"/>
      <c r="OE18" s="68"/>
      <c r="OF18" s="68"/>
      <c r="OG18" s="68"/>
      <c r="OH18" s="68"/>
      <c r="OI18" s="68"/>
      <c r="OJ18" s="68"/>
      <c r="OK18" s="68"/>
      <c r="OL18" s="68"/>
      <c r="OM18" s="68"/>
      <c r="ON18" s="68"/>
      <c r="OO18" s="68"/>
      <c r="OP18" s="68"/>
      <c r="OQ18" s="68"/>
      <c r="OR18" s="68"/>
      <c r="OS18" s="68"/>
      <c r="OT18" s="68"/>
      <c r="OU18" s="68"/>
      <c r="OV18" s="68"/>
      <c r="OW18" s="68"/>
      <c r="OX18" s="68"/>
      <c r="OY18" s="68"/>
      <c r="OZ18" s="68"/>
      <c r="PA18" s="68"/>
      <c r="PB18" s="68"/>
      <c r="PC18" s="68"/>
      <c r="PD18" s="68"/>
      <c r="PE18" s="68"/>
      <c r="PF18" s="68"/>
      <c r="PG18" s="68"/>
      <c r="PH18" s="68"/>
      <c r="PI18" s="68"/>
      <c r="PJ18" s="68"/>
      <c r="PK18" s="68"/>
      <c r="PL18" s="68"/>
      <c r="PM18" s="68"/>
      <c r="PN18" s="68"/>
      <c r="PO18" s="68"/>
      <c r="PP18" s="68"/>
      <c r="PQ18" s="68"/>
      <c r="PR18" s="68"/>
      <c r="PS18" s="68"/>
      <c r="PT18" s="68"/>
      <c r="PU18" s="68"/>
      <c r="PV18" s="68"/>
      <c r="PW18" s="68"/>
      <c r="PX18" s="68"/>
      <c r="PY18" s="68"/>
      <c r="PZ18" s="68"/>
      <c r="QA18" s="68"/>
      <c r="QB18" s="68"/>
      <c r="QC18" s="68"/>
      <c r="QD18" s="68"/>
      <c r="QE18" s="68"/>
      <c r="QF18" s="68"/>
      <c r="QG18" s="68"/>
      <c r="QH18" s="68"/>
      <c r="QI18" s="68"/>
      <c r="QJ18" s="68"/>
      <c r="QK18" s="68"/>
      <c r="QL18" s="68"/>
      <c r="QM18" s="68"/>
      <c r="QN18" s="68"/>
      <c r="QO18" s="68"/>
      <c r="QP18" s="68"/>
      <c r="QQ18" s="68"/>
      <c r="QR18" s="68"/>
      <c r="QS18" s="68"/>
      <c r="QT18" s="68"/>
      <c r="QU18" s="68"/>
      <c r="QV18" s="68"/>
      <c r="QW18" s="68"/>
      <c r="QX18" s="68"/>
      <c r="QY18" s="68"/>
      <c r="QZ18" s="68"/>
      <c r="RA18" s="68"/>
      <c r="RB18" s="68"/>
      <c r="RC18" s="68"/>
      <c r="RD18" s="68"/>
      <c r="RE18" s="68"/>
      <c r="RF18" s="68"/>
      <c r="RG18" s="68"/>
      <c r="RH18" s="68"/>
      <c r="RI18" s="68"/>
      <c r="RJ18" s="68"/>
      <c r="RK18" s="68"/>
      <c r="RL18" s="68"/>
      <c r="RM18" s="68"/>
      <c r="RN18" s="68"/>
      <c r="RO18" s="68"/>
      <c r="RP18" s="68"/>
      <c r="RQ18" s="68"/>
      <c r="RR18" s="68"/>
      <c r="RS18" s="68"/>
      <c r="RT18" s="68"/>
      <c r="RU18" s="68"/>
      <c r="RV18" s="68"/>
      <c r="RW18" s="68"/>
      <c r="RX18" s="68"/>
      <c r="RY18" s="68"/>
      <c r="RZ18" s="68"/>
      <c r="SA18" s="68"/>
      <c r="SB18" s="68"/>
      <c r="SC18" s="68"/>
      <c r="SD18" s="68"/>
      <c r="SE18" s="68"/>
      <c r="SF18" s="68"/>
      <c r="SG18" s="68"/>
      <c r="SH18" s="68"/>
      <c r="SI18" s="68"/>
      <c r="SJ18" s="68"/>
      <c r="SK18" s="68"/>
      <c r="SL18" s="68"/>
      <c r="SM18" s="68"/>
      <c r="SN18" s="68"/>
      <c r="SO18" s="68"/>
      <c r="SP18" s="68"/>
      <c r="SQ18" s="68"/>
      <c r="SR18" s="68"/>
      <c r="SS18" s="68"/>
      <c r="ST18" s="68"/>
      <c r="SU18" s="68"/>
      <c r="SV18" s="68"/>
      <c r="SW18" s="68"/>
      <c r="SX18" s="68"/>
      <c r="SY18" s="68"/>
      <c r="SZ18" s="68"/>
      <c r="TA18" s="68"/>
      <c r="TB18" s="68"/>
      <c r="TC18" s="68"/>
      <c r="TD18" s="68"/>
      <c r="TE18" s="68"/>
      <c r="TF18" s="68"/>
      <c r="TG18" s="68"/>
      <c r="TH18" s="68"/>
      <c r="TI18" s="68"/>
      <c r="TJ18" s="68"/>
      <c r="TK18" s="68"/>
      <c r="TL18" s="68"/>
      <c r="TM18" s="68"/>
      <c r="TN18" s="68"/>
      <c r="TO18" s="68"/>
      <c r="TP18" s="68"/>
      <c r="TQ18" s="68"/>
      <c r="TR18" s="68"/>
      <c r="TS18" s="68"/>
      <c r="TT18" s="68"/>
      <c r="TU18" s="68"/>
      <c r="TV18" s="68"/>
      <c r="TW18" s="68"/>
      <c r="TX18" s="68"/>
      <c r="TY18" s="68"/>
      <c r="TZ18" s="68"/>
      <c r="UA18" s="68"/>
      <c r="UB18" s="68"/>
      <c r="UC18" s="68"/>
      <c r="UD18" s="68"/>
      <c r="UE18" s="68"/>
      <c r="UF18" s="68"/>
      <c r="UG18" s="68"/>
      <c r="UH18" s="68"/>
      <c r="UI18" s="68"/>
      <c r="UJ18" s="68"/>
      <c r="UK18" s="68"/>
      <c r="UL18" s="68"/>
      <c r="UM18" s="68"/>
      <c r="UN18" s="68"/>
      <c r="UO18" s="68"/>
      <c r="UP18" s="68"/>
      <c r="UQ18" s="68"/>
      <c r="UR18" s="68"/>
      <c r="US18" s="68"/>
      <c r="UT18" s="68"/>
      <c r="UU18" s="68"/>
      <c r="UV18" s="68"/>
      <c r="UW18" s="68"/>
      <c r="UX18" s="68"/>
      <c r="UY18" s="68"/>
      <c r="UZ18" s="68"/>
      <c r="VA18" s="68"/>
      <c r="VB18" s="68"/>
      <c r="VC18" s="68"/>
      <c r="VD18" s="68"/>
      <c r="VE18" s="68"/>
      <c r="VF18" s="68"/>
      <c r="VG18" s="68"/>
      <c r="VH18" s="68"/>
      <c r="VI18" s="68"/>
      <c r="VJ18" s="68"/>
      <c r="VK18" s="68"/>
      <c r="VL18" s="68"/>
      <c r="VM18" s="68"/>
      <c r="VN18" s="68"/>
      <c r="VO18" s="68"/>
      <c r="VP18" s="68"/>
      <c r="VQ18" s="68"/>
      <c r="VR18" s="68"/>
      <c r="VS18" s="68"/>
      <c r="VT18" s="68"/>
      <c r="VU18" s="68"/>
      <c r="VV18" s="68"/>
      <c r="VW18" s="68"/>
      <c r="VX18" s="68"/>
      <c r="VY18" s="68"/>
      <c r="VZ18" s="68"/>
      <c r="WA18" s="68"/>
      <c r="WB18" s="68"/>
      <c r="WC18" s="68"/>
      <c r="WD18" s="68"/>
      <c r="WE18" s="68"/>
      <c r="WF18" s="68"/>
      <c r="WG18" s="68"/>
      <c r="WH18" s="68"/>
      <c r="WI18" s="68"/>
      <c r="WJ18" s="68"/>
      <c r="WK18" s="68"/>
      <c r="WL18" s="68"/>
      <c r="WM18" s="68"/>
      <c r="WN18" s="68"/>
      <c r="WO18" s="68"/>
      <c r="WP18" s="68"/>
      <c r="WQ18" s="68"/>
      <c r="WR18" s="68"/>
      <c r="WS18" s="68"/>
      <c r="WT18" s="68"/>
      <c r="WU18" s="68"/>
      <c r="WV18" s="68"/>
      <c r="WW18" s="68"/>
      <c r="WX18" s="68"/>
      <c r="WY18" s="68"/>
      <c r="WZ18" s="68"/>
      <c r="XA18" s="68"/>
      <c r="XB18" s="68"/>
      <c r="XC18" s="68"/>
      <c r="XD18" s="68"/>
      <c r="XE18" s="68"/>
      <c r="XF18" s="68"/>
      <c r="XG18" s="68"/>
      <c r="XH18" s="68"/>
      <c r="XI18" s="68"/>
      <c r="XJ18" s="68"/>
      <c r="XK18" s="68"/>
      <c r="XL18" s="68"/>
      <c r="XM18" s="68"/>
      <c r="XN18" s="68"/>
      <c r="XO18" s="68"/>
      <c r="XP18" s="68"/>
      <c r="XQ18" s="68"/>
      <c r="XR18" s="68"/>
      <c r="XS18" s="68"/>
      <c r="XT18" s="68"/>
      <c r="XU18" s="68"/>
      <c r="XV18" s="68"/>
      <c r="XW18" s="68"/>
      <c r="XX18" s="68"/>
      <c r="XY18" s="68"/>
      <c r="XZ18" s="68"/>
      <c r="YA18" s="68"/>
      <c r="YB18" s="68"/>
      <c r="YC18" s="68"/>
      <c r="YD18" s="68"/>
      <c r="YE18" s="68"/>
      <c r="YF18" s="68"/>
      <c r="YG18" s="68"/>
      <c r="YH18" s="68"/>
      <c r="YI18" s="68"/>
      <c r="YJ18" s="68"/>
      <c r="YK18" s="68"/>
      <c r="YL18" s="68"/>
      <c r="YM18" s="68"/>
      <c r="YN18" s="68"/>
      <c r="YO18" s="68"/>
      <c r="YP18" s="68"/>
      <c r="YQ18" s="68"/>
      <c r="YR18" s="68"/>
      <c r="YS18" s="68"/>
      <c r="YT18" s="68"/>
      <c r="YU18" s="68"/>
      <c r="YV18" s="68"/>
      <c r="YW18" s="68"/>
      <c r="YX18" s="68"/>
      <c r="YY18" s="68"/>
      <c r="YZ18" s="68"/>
      <c r="ZA18" s="68"/>
      <c r="ZB18" s="68"/>
      <c r="ZC18" s="68"/>
      <c r="ZD18" s="68"/>
      <c r="ZE18" s="68"/>
      <c r="ZF18" s="68"/>
      <c r="ZG18" s="68"/>
      <c r="ZH18" s="68"/>
      <c r="ZI18" s="68"/>
      <c r="ZJ18" s="68"/>
      <c r="ZK18" s="68"/>
      <c r="ZL18" s="68"/>
      <c r="ZM18" s="68"/>
      <c r="ZN18" s="68"/>
      <c r="ZO18" s="68"/>
      <c r="ZP18" s="68"/>
      <c r="ZQ18" s="68"/>
      <c r="ZR18" s="68"/>
      <c r="ZS18" s="68"/>
      <c r="ZT18" s="68"/>
      <c r="ZU18" s="68"/>
      <c r="ZV18" s="68"/>
      <c r="ZW18" s="68"/>
      <c r="ZX18" s="68"/>
      <c r="ZY18" s="68"/>
      <c r="ZZ18" s="68"/>
      <c r="AAA18" s="68"/>
      <c r="AAB18" s="68"/>
      <c r="AAC18" s="68"/>
      <c r="AAD18" s="68"/>
      <c r="AAE18" s="68"/>
      <c r="AAF18" s="68"/>
      <c r="AAG18" s="68"/>
      <c r="AAH18" s="68"/>
      <c r="AAI18" s="68"/>
      <c r="AAJ18" s="68"/>
      <c r="AAK18" s="68"/>
      <c r="AAL18" s="68"/>
      <c r="AAM18" s="68"/>
      <c r="AAN18" s="68"/>
      <c r="AAO18" s="68"/>
      <c r="AAP18" s="68"/>
      <c r="AAQ18" s="68"/>
      <c r="AAR18" s="68"/>
      <c r="AAS18" s="68"/>
      <c r="AAT18" s="68"/>
      <c r="AAU18" s="68"/>
      <c r="AAV18" s="68"/>
      <c r="AAW18" s="68"/>
      <c r="AAX18" s="68"/>
      <c r="AAY18" s="68"/>
      <c r="AAZ18" s="68"/>
      <c r="ABA18" s="68"/>
      <c r="ABB18" s="68"/>
      <c r="ABC18" s="68"/>
      <c r="ABD18" s="68"/>
      <c r="ABE18" s="68"/>
      <c r="ABF18" s="68"/>
      <c r="ABG18" s="68"/>
      <c r="ABH18" s="68"/>
      <c r="ABI18" s="68"/>
      <c r="ABJ18" s="68"/>
      <c r="ABK18" s="68"/>
      <c r="ABL18" s="68"/>
      <c r="ABM18" s="68"/>
      <c r="ABN18" s="68"/>
      <c r="ABO18" s="68"/>
      <c r="ABP18" s="68"/>
      <c r="ABQ18" s="68"/>
      <c r="ABR18" s="68"/>
      <c r="ABS18" s="68"/>
      <c r="ABT18" s="68"/>
      <c r="ABU18" s="68"/>
      <c r="ABV18" s="68"/>
      <c r="ABW18" s="68"/>
      <c r="ABX18" s="68"/>
      <c r="ABY18" s="68"/>
      <c r="ABZ18" s="68"/>
      <c r="ACA18" s="68"/>
      <c r="ACB18" s="68"/>
      <c r="ACC18" s="68"/>
      <c r="ACD18" s="68"/>
      <c r="ACE18" s="68"/>
      <c r="ACF18" s="68"/>
      <c r="ACG18" s="68"/>
      <c r="ACH18" s="68"/>
      <c r="ACI18" s="68"/>
      <c r="ACJ18" s="68"/>
      <c r="ACK18" s="68"/>
      <c r="ACL18" s="68"/>
      <c r="ACM18" s="68"/>
      <c r="ACN18" s="68"/>
      <c r="ACO18" s="68"/>
      <c r="ACP18" s="68"/>
      <c r="ACQ18" s="68"/>
      <c r="ACR18" s="68"/>
      <c r="ACS18" s="68"/>
      <c r="ACT18" s="68"/>
      <c r="ACU18" s="68"/>
      <c r="ACV18" s="68"/>
      <c r="ACW18" s="68"/>
      <c r="ACX18" s="68"/>
      <c r="ACY18" s="68"/>
      <c r="ACZ18" s="68"/>
      <c r="ADA18" s="68"/>
      <c r="ADB18" s="68"/>
      <c r="ADC18" s="68"/>
      <c r="ADD18" s="68"/>
      <c r="ADE18" s="68"/>
      <c r="ADF18" s="68"/>
      <c r="ADG18" s="68"/>
      <c r="ADH18" s="68"/>
      <c r="ADI18" s="68"/>
      <c r="ADJ18" s="68"/>
      <c r="ADK18" s="68"/>
      <c r="ADL18" s="68"/>
      <c r="ADM18" s="68"/>
      <c r="ADN18" s="68"/>
      <c r="ADO18" s="68"/>
      <c r="ADP18" s="68"/>
      <c r="ADQ18" s="68"/>
      <c r="ADR18" s="68"/>
      <c r="ADS18" s="68"/>
      <c r="ADT18" s="68"/>
      <c r="ADU18" s="68"/>
      <c r="ADV18" s="68"/>
      <c r="ADW18" s="68"/>
      <c r="ADX18" s="68"/>
      <c r="ADY18" s="68"/>
      <c r="ADZ18" s="68"/>
      <c r="AEA18" s="68"/>
      <c r="AEB18" s="68"/>
      <c r="AEC18" s="68"/>
      <c r="AED18" s="68"/>
      <c r="AEE18" s="68"/>
      <c r="AEF18" s="68"/>
      <c r="AEG18" s="68"/>
      <c r="AEH18" s="68"/>
      <c r="AEI18" s="68"/>
      <c r="AEJ18" s="68"/>
      <c r="AEK18" s="68"/>
      <c r="AEL18" s="68"/>
      <c r="AEM18" s="68"/>
      <c r="AEN18" s="68"/>
      <c r="AEO18" s="68"/>
      <c r="AEP18" s="68"/>
      <c r="AEQ18" s="68"/>
      <c r="AER18" s="68"/>
      <c r="AES18" s="68"/>
      <c r="AET18" s="68"/>
      <c r="AEU18" s="68"/>
      <c r="AEV18" s="68"/>
      <c r="AEW18" s="68"/>
      <c r="AEX18" s="68"/>
      <c r="AEY18" s="68"/>
      <c r="AEZ18" s="68"/>
      <c r="AFA18" s="68"/>
      <c r="AFB18" s="68"/>
      <c r="AFC18" s="68"/>
      <c r="AFD18" s="68"/>
      <c r="AFE18" s="68"/>
      <c r="AFF18" s="68"/>
      <c r="AFG18" s="68"/>
      <c r="AFH18" s="68"/>
      <c r="AFI18" s="68"/>
      <c r="AFJ18" s="68"/>
      <c r="AFK18" s="68"/>
      <c r="AFL18" s="68"/>
      <c r="AFM18" s="68"/>
      <c r="AFN18" s="68"/>
      <c r="AFO18" s="68"/>
      <c r="AFP18" s="68"/>
      <c r="AFQ18" s="68"/>
      <c r="AFR18" s="68"/>
      <c r="AFS18" s="68"/>
      <c r="AFT18" s="68"/>
      <c r="AFU18" s="68"/>
      <c r="AFV18" s="68"/>
      <c r="AFW18" s="68"/>
      <c r="AFX18" s="68"/>
      <c r="AFY18" s="68"/>
      <c r="AFZ18" s="68"/>
      <c r="AGA18" s="68"/>
      <c r="AGB18" s="68"/>
      <c r="AGC18" s="68"/>
      <c r="AGD18" s="68"/>
      <c r="AGE18" s="68"/>
      <c r="AGF18" s="68"/>
      <c r="AGG18" s="68"/>
      <c r="AGH18" s="68"/>
      <c r="AGI18" s="68"/>
      <c r="AGJ18" s="68"/>
      <c r="AGK18" s="68"/>
      <c r="AGL18" s="68"/>
      <c r="AGM18" s="68"/>
      <c r="AGN18" s="68"/>
      <c r="AGO18" s="68"/>
      <c r="AGP18" s="68"/>
      <c r="AGQ18" s="68"/>
      <c r="AGR18" s="68"/>
      <c r="AGS18" s="68"/>
      <c r="AGT18" s="68"/>
      <c r="AGU18" s="68"/>
      <c r="AGV18" s="68"/>
      <c r="AGW18" s="68"/>
      <c r="AGX18" s="68"/>
      <c r="AGY18" s="68"/>
      <c r="AGZ18" s="68"/>
      <c r="AHA18" s="68"/>
      <c r="AHB18" s="68"/>
      <c r="AHC18" s="68"/>
      <c r="AHD18" s="68"/>
      <c r="AHE18" s="68"/>
      <c r="AHF18" s="68"/>
      <c r="AHG18" s="68"/>
      <c r="AHH18" s="68"/>
      <c r="AHI18" s="68"/>
      <c r="AHJ18" s="68"/>
      <c r="AHK18" s="68"/>
      <c r="AHL18" s="68"/>
      <c r="AHM18" s="68"/>
      <c r="AHN18" s="68"/>
      <c r="AHO18" s="68"/>
      <c r="AHP18" s="68"/>
      <c r="AHQ18" s="68"/>
      <c r="AHR18" s="68"/>
      <c r="AHS18" s="68"/>
      <c r="AHT18" s="68"/>
      <c r="AHU18" s="68"/>
      <c r="AHV18" s="68"/>
      <c r="AHW18" s="68"/>
      <c r="AHX18" s="68"/>
      <c r="AHY18" s="68"/>
      <c r="AHZ18" s="68"/>
      <c r="AIA18" s="68"/>
      <c r="AIB18" s="68"/>
      <c r="AIC18" s="68"/>
      <c r="AID18" s="68"/>
      <c r="AIE18" s="68"/>
      <c r="AIF18" s="68"/>
      <c r="AIG18" s="68"/>
      <c r="AIH18" s="68"/>
      <c r="AII18" s="68"/>
      <c r="AIJ18" s="68"/>
      <c r="AIK18" s="68"/>
      <c r="AIL18" s="68"/>
      <c r="AIM18" s="68"/>
      <c r="AIN18" s="68"/>
      <c r="AIO18" s="68"/>
      <c r="AIP18" s="68"/>
      <c r="AIQ18" s="68"/>
      <c r="AIR18" s="68"/>
      <c r="AIS18" s="68"/>
      <c r="AIT18" s="68"/>
      <c r="AIU18" s="68"/>
      <c r="AIV18" s="68"/>
      <c r="AIW18" s="68"/>
      <c r="AIX18" s="68"/>
      <c r="AIY18" s="68"/>
      <c r="AIZ18" s="68"/>
      <c r="AJA18" s="68"/>
      <c r="AJB18" s="68"/>
      <c r="AJC18" s="68"/>
      <c r="AJD18" s="68"/>
      <c r="AJE18" s="68"/>
      <c r="AJF18" s="68"/>
      <c r="AJG18" s="68"/>
      <c r="AJH18" s="68"/>
      <c r="AJI18" s="68"/>
      <c r="AJJ18" s="68"/>
      <c r="AJK18" s="68"/>
      <c r="AJL18" s="68"/>
      <c r="AJM18" s="68"/>
      <c r="AJN18" s="68"/>
      <c r="AJO18" s="68"/>
      <c r="AJP18" s="68"/>
      <c r="AJQ18" s="68"/>
      <c r="AJR18" s="68"/>
      <c r="AJS18" s="68"/>
      <c r="AJT18" s="68"/>
      <c r="AJU18" s="68"/>
      <c r="AJV18" s="68"/>
      <c r="AJW18" s="68"/>
      <c r="AJX18" s="68"/>
      <c r="AJY18" s="68"/>
      <c r="AJZ18" s="68"/>
      <c r="AKA18" s="68"/>
      <c r="AKB18" s="68"/>
      <c r="AKC18" s="68"/>
      <c r="AKD18" s="68"/>
      <c r="AKE18" s="68"/>
      <c r="AKF18" s="68"/>
      <c r="AKG18" s="68"/>
      <c r="AKH18" s="68"/>
      <c r="AKI18" s="68"/>
      <c r="AKJ18" s="68"/>
      <c r="AKK18" s="68"/>
      <c r="AKL18" s="68"/>
      <c r="AKM18" s="68"/>
      <c r="AKN18" s="68"/>
      <c r="AKO18" s="68"/>
      <c r="AKP18" s="68"/>
      <c r="AKQ18" s="68"/>
      <c r="AKR18" s="68"/>
      <c r="AKS18" s="68"/>
      <c r="AKT18" s="68"/>
      <c r="AKU18" s="68"/>
      <c r="AKV18" s="68"/>
      <c r="AKW18" s="68"/>
      <c r="AKX18" s="68"/>
      <c r="AKY18" s="68"/>
      <c r="AKZ18" s="68"/>
      <c r="ALA18" s="68"/>
      <c r="ALB18" s="68"/>
      <c r="ALC18" s="68"/>
      <c r="ALD18" s="68"/>
      <c r="ALE18" s="68"/>
      <c r="ALF18" s="68"/>
      <c r="ALG18" s="68"/>
      <c r="ALH18" s="68"/>
      <c r="ALI18" s="68"/>
      <c r="ALJ18" s="68"/>
      <c r="ALK18" s="68"/>
      <c r="ALL18" s="68"/>
      <c r="ALM18" s="68"/>
      <c r="ALN18" s="68"/>
      <c r="ALO18" s="68"/>
      <c r="ALP18" s="68"/>
      <c r="ALQ18" s="68"/>
      <c r="ALR18" s="68"/>
      <c r="ALS18" s="68"/>
      <c r="ALT18" s="68"/>
      <c r="ALU18" s="68"/>
      <c r="ALV18" s="68"/>
      <c r="ALW18" s="68"/>
      <c r="ALX18" s="68"/>
      <c r="ALY18" s="68"/>
      <c r="ALZ18" s="68"/>
      <c r="AMA18" s="68"/>
      <c r="AMB18" s="68"/>
      <c r="AMC18" s="68"/>
      <c r="AMD18" s="68"/>
      <c r="AME18" s="68"/>
      <c r="AMF18" s="68"/>
      <c r="AMG18" s="68"/>
      <c r="AMH18" s="68"/>
      <c r="AMI18" s="68"/>
      <c r="AMJ18" s="68"/>
      <c r="AMK18" s="68"/>
      <c r="AML18" s="68"/>
      <c r="AMM18" s="68"/>
      <c r="AMN18" s="68"/>
      <c r="AMO18" s="68"/>
      <c r="AMP18" s="68"/>
      <c r="AMQ18" s="68"/>
      <c r="AMR18" s="68"/>
      <c r="AMS18" s="68"/>
      <c r="AMT18" s="68"/>
      <c r="AMU18" s="68"/>
      <c r="AMV18" s="68"/>
      <c r="AMW18" s="68"/>
      <c r="AMX18" s="68"/>
      <c r="AMY18" s="68"/>
      <c r="AMZ18" s="68"/>
      <c r="ANA18" s="68"/>
      <c r="ANB18" s="68"/>
      <c r="ANC18" s="68"/>
      <c r="AND18" s="68"/>
      <c r="ANE18" s="68"/>
      <c r="ANF18" s="68"/>
      <c r="ANG18" s="68"/>
      <c r="ANH18" s="68"/>
      <c r="ANI18" s="68"/>
      <c r="ANJ18" s="68"/>
      <c r="ANK18" s="68"/>
      <c r="ANL18" s="68"/>
      <c r="ANM18" s="68"/>
      <c r="ANN18" s="68"/>
      <c r="ANO18" s="68"/>
      <c r="ANP18" s="68"/>
      <c r="ANQ18" s="68"/>
      <c r="ANR18" s="68"/>
      <c r="ANS18" s="68"/>
      <c r="ANT18" s="68"/>
      <c r="ANU18" s="68"/>
      <c r="ANV18" s="68"/>
      <c r="ANW18" s="68"/>
      <c r="ANX18" s="68"/>
      <c r="ANY18" s="68"/>
      <c r="ANZ18" s="68"/>
      <c r="AOA18" s="68"/>
      <c r="AOB18" s="68"/>
      <c r="AOC18" s="68"/>
      <c r="AOD18" s="68"/>
      <c r="AOE18" s="68"/>
      <c r="AOF18" s="68"/>
      <c r="AOG18" s="68"/>
      <c r="AOH18" s="68"/>
      <c r="AOI18" s="68"/>
      <c r="AOJ18" s="68"/>
      <c r="AOK18" s="68"/>
      <c r="AOL18" s="68"/>
      <c r="AOM18" s="68"/>
      <c r="AON18" s="68"/>
      <c r="AOO18" s="68"/>
      <c r="AOP18" s="68"/>
      <c r="AOQ18" s="68"/>
      <c r="AOR18" s="68"/>
      <c r="AOS18" s="68"/>
      <c r="AOT18" s="68"/>
      <c r="AOU18" s="68"/>
      <c r="AOV18" s="68"/>
      <c r="AOW18" s="68"/>
      <c r="AOX18" s="68"/>
      <c r="AOY18" s="68"/>
      <c r="AOZ18" s="68"/>
      <c r="APA18" s="68"/>
      <c r="APB18" s="68"/>
      <c r="APC18" s="68"/>
      <c r="APD18" s="68"/>
      <c r="APE18" s="68"/>
      <c r="APF18" s="68"/>
      <c r="APG18" s="68"/>
      <c r="APH18" s="68"/>
      <c r="API18" s="68"/>
      <c r="APJ18" s="68"/>
      <c r="APK18" s="68"/>
      <c r="APL18" s="68"/>
      <c r="APM18" s="68"/>
      <c r="APN18" s="68"/>
      <c r="APO18" s="68"/>
      <c r="APP18" s="68"/>
      <c r="APQ18" s="68"/>
      <c r="APR18" s="68"/>
      <c r="APS18" s="68"/>
      <c r="APT18" s="68"/>
      <c r="APU18" s="68"/>
      <c r="APV18" s="68"/>
      <c r="APW18" s="68"/>
      <c r="APX18" s="68"/>
      <c r="APY18" s="68"/>
      <c r="APZ18" s="68"/>
      <c r="AQA18" s="68"/>
      <c r="AQB18" s="68"/>
      <c r="AQC18" s="68"/>
      <c r="AQD18" s="68"/>
      <c r="AQE18" s="68"/>
      <c r="AQF18" s="68"/>
      <c r="AQG18" s="68"/>
      <c r="AQH18" s="68"/>
      <c r="AQI18" s="68"/>
      <c r="AQJ18" s="68"/>
      <c r="AQK18" s="68"/>
      <c r="AQL18" s="68"/>
      <c r="AQM18" s="68"/>
      <c r="AQN18" s="68"/>
      <c r="AQO18" s="68"/>
      <c r="AQP18" s="68"/>
      <c r="AQQ18" s="68"/>
      <c r="AQR18" s="68"/>
      <c r="AQS18" s="68"/>
      <c r="AQT18" s="68"/>
      <c r="AQU18" s="68"/>
      <c r="AQV18" s="68"/>
      <c r="AQW18" s="68"/>
      <c r="AQX18" s="68"/>
      <c r="AQY18" s="68"/>
      <c r="AQZ18" s="68"/>
      <c r="ARA18" s="68"/>
      <c r="ARB18" s="68"/>
      <c r="ARC18" s="68"/>
      <c r="ARD18" s="68"/>
      <c r="ARE18" s="68"/>
      <c r="ARF18" s="68"/>
      <c r="ARG18" s="68"/>
      <c r="ARH18" s="68"/>
      <c r="ARI18" s="68"/>
      <c r="ARJ18" s="68"/>
      <c r="ARK18" s="68"/>
      <c r="ARL18" s="68"/>
      <c r="ARM18" s="68"/>
      <c r="ARN18" s="68"/>
      <c r="ARO18" s="68"/>
      <c r="ARP18" s="68"/>
      <c r="ARQ18" s="68"/>
      <c r="ARR18" s="68"/>
      <c r="ARS18" s="68"/>
      <c r="ART18" s="68"/>
      <c r="ARU18" s="68"/>
      <c r="ARV18" s="68"/>
      <c r="ARW18" s="68"/>
      <c r="ARX18" s="68"/>
      <c r="ARY18" s="68"/>
      <c r="ARZ18" s="68"/>
      <c r="ASA18" s="68"/>
      <c r="ASB18" s="68"/>
      <c r="ASC18" s="68"/>
      <c r="ASD18" s="68"/>
      <c r="ASE18" s="68"/>
      <c r="ASF18" s="68"/>
      <c r="ASG18" s="68"/>
      <c r="ASH18" s="68"/>
      <c r="ASI18" s="68"/>
      <c r="ASJ18" s="68"/>
      <c r="ASK18" s="68"/>
      <c r="ASL18" s="68"/>
      <c r="ASM18" s="68"/>
      <c r="ASN18" s="68"/>
      <c r="ASO18" s="68"/>
      <c r="ASP18" s="68"/>
      <c r="ASQ18" s="68"/>
      <c r="ASR18" s="68"/>
      <c r="ASS18" s="68"/>
      <c r="AST18" s="68"/>
      <c r="ASU18" s="68"/>
      <c r="ASV18" s="68"/>
      <c r="ASW18" s="68"/>
      <c r="ASX18" s="68"/>
      <c r="ASY18" s="68"/>
      <c r="ASZ18" s="68"/>
      <c r="ATA18" s="68"/>
      <c r="ATB18" s="68"/>
      <c r="ATC18" s="68"/>
      <c r="ATD18" s="68"/>
      <c r="ATE18" s="68"/>
      <c r="ATF18" s="68"/>
      <c r="ATG18" s="68"/>
      <c r="ATH18" s="68"/>
      <c r="ATI18" s="68"/>
      <c r="ATJ18" s="68"/>
      <c r="ATK18" s="68"/>
      <c r="ATL18" s="68"/>
      <c r="ATM18" s="68"/>
      <c r="ATN18" s="68"/>
      <c r="ATO18" s="68"/>
      <c r="ATP18" s="68"/>
      <c r="ATQ18" s="68"/>
      <c r="ATR18" s="68"/>
      <c r="ATS18" s="68"/>
      <c r="ATT18" s="68"/>
      <c r="ATU18" s="68"/>
      <c r="ATV18" s="68"/>
      <c r="ATW18" s="68"/>
      <c r="ATX18" s="68"/>
      <c r="ATY18" s="68"/>
      <c r="ATZ18" s="68"/>
      <c r="AUA18" s="68"/>
      <c r="AUB18" s="68"/>
      <c r="AUC18" s="68"/>
      <c r="AUD18" s="68"/>
      <c r="AUE18" s="68"/>
      <c r="AUF18" s="68"/>
      <c r="AUG18" s="68"/>
      <c r="AUH18" s="68"/>
      <c r="AUI18" s="68"/>
      <c r="AUJ18" s="68"/>
      <c r="AUK18" s="68"/>
      <c r="AUL18" s="68"/>
      <c r="AUM18" s="68"/>
      <c r="AUN18" s="68"/>
      <c r="AUO18" s="68"/>
      <c r="AUP18" s="68"/>
      <c r="AUQ18" s="68"/>
      <c r="AUR18" s="68"/>
      <c r="AUS18" s="68"/>
      <c r="AUT18" s="68"/>
      <c r="AUU18" s="68"/>
      <c r="AUV18" s="68"/>
      <c r="AUW18" s="68"/>
      <c r="AUX18" s="68"/>
      <c r="AUY18" s="68"/>
      <c r="AUZ18" s="68"/>
      <c r="AVA18" s="68"/>
      <c r="AVB18" s="68"/>
      <c r="AVC18" s="68"/>
      <c r="AVD18" s="68"/>
      <c r="AVE18" s="68"/>
      <c r="AVF18" s="68"/>
      <c r="AVG18" s="68"/>
      <c r="AVH18" s="68"/>
      <c r="AVI18" s="68"/>
      <c r="AVJ18" s="68"/>
      <c r="AVK18" s="68"/>
      <c r="AVL18" s="68"/>
      <c r="AVM18" s="68"/>
      <c r="AVN18" s="68"/>
      <c r="AVO18" s="68"/>
      <c r="AVP18" s="68"/>
      <c r="AVQ18" s="68"/>
      <c r="AVR18" s="68"/>
      <c r="AVS18" s="68"/>
      <c r="AVT18" s="68"/>
      <c r="AVU18" s="68"/>
      <c r="AVV18" s="68"/>
      <c r="AVW18" s="68"/>
      <c r="AVX18" s="68"/>
      <c r="AVY18" s="68"/>
      <c r="AVZ18" s="68"/>
      <c r="AWA18" s="68"/>
      <c r="AWB18" s="68"/>
      <c r="AWC18" s="68"/>
      <c r="AWD18" s="68"/>
      <c r="AWE18" s="68"/>
      <c r="AWF18" s="68"/>
      <c r="AWG18" s="68"/>
      <c r="AWH18" s="68"/>
      <c r="AWI18" s="68"/>
      <c r="AWJ18" s="68"/>
      <c r="AWK18" s="68"/>
      <c r="AWL18" s="68"/>
      <c r="AWM18" s="68"/>
      <c r="AWN18" s="68"/>
      <c r="AWO18" s="68"/>
      <c r="AWP18" s="68"/>
      <c r="AWQ18" s="68"/>
      <c r="AWR18" s="68"/>
      <c r="AWS18" s="68"/>
      <c r="AWT18" s="68"/>
      <c r="AWU18" s="68"/>
      <c r="AWV18" s="68"/>
      <c r="AWW18" s="68"/>
      <c r="AWX18" s="68"/>
      <c r="AWY18" s="68"/>
      <c r="AWZ18" s="68"/>
      <c r="AXA18" s="68"/>
      <c r="AXB18" s="68"/>
      <c r="AXC18" s="68"/>
      <c r="AXD18" s="68"/>
      <c r="AXE18" s="68"/>
      <c r="AXF18" s="68"/>
      <c r="AXG18" s="68"/>
      <c r="AXH18" s="68"/>
      <c r="AXI18" s="68"/>
      <c r="AXJ18" s="68"/>
      <c r="AXK18" s="68"/>
      <c r="AXL18" s="68"/>
      <c r="AXM18" s="68"/>
      <c r="AXN18" s="68"/>
      <c r="AXO18" s="68"/>
      <c r="AXP18" s="68"/>
      <c r="AXQ18" s="68"/>
      <c r="AXR18" s="68"/>
      <c r="AXS18" s="68"/>
      <c r="AXT18" s="68"/>
      <c r="AXU18" s="68"/>
      <c r="AXV18" s="68"/>
      <c r="AXW18" s="68"/>
      <c r="AXX18" s="68"/>
      <c r="AXY18" s="68"/>
      <c r="AXZ18" s="68"/>
      <c r="AYA18" s="68"/>
      <c r="AYB18" s="68"/>
      <c r="AYC18" s="68"/>
      <c r="AYD18" s="68"/>
      <c r="AYE18" s="68"/>
      <c r="AYF18" s="68"/>
      <c r="AYG18" s="68"/>
      <c r="AYH18" s="68"/>
      <c r="AYI18" s="68"/>
      <c r="AYJ18" s="68"/>
      <c r="AYK18" s="68"/>
      <c r="AYL18" s="68"/>
      <c r="AYM18" s="68"/>
      <c r="AYN18" s="68"/>
      <c r="AYO18" s="68"/>
      <c r="AYP18" s="68"/>
      <c r="AYQ18" s="68"/>
      <c r="AYR18" s="68"/>
      <c r="AYS18" s="68"/>
      <c r="AYT18" s="68"/>
      <c r="AYU18" s="68"/>
      <c r="AYV18" s="68"/>
      <c r="AYW18" s="68"/>
      <c r="AYX18" s="68"/>
      <c r="AYY18" s="68"/>
      <c r="AYZ18" s="68"/>
      <c r="AZA18" s="68"/>
      <c r="AZB18" s="68"/>
      <c r="AZC18" s="68"/>
      <c r="AZD18" s="68"/>
      <c r="AZE18" s="68"/>
      <c r="AZF18" s="68"/>
      <c r="AZG18" s="68"/>
      <c r="AZH18" s="68"/>
      <c r="AZI18" s="68"/>
      <c r="AZJ18" s="68"/>
      <c r="AZK18" s="68"/>
      <c r="AZL18" s="68"/>
      <c r="AZM18" s="68"/>
      <c r="AZN18" s="68"/>
      <c r="AZO18" s="68"/>
      <c r="AZP18" s="68"/>
      <c r="AZQ18" s="68"/>
      <c r="AZR18" s="68"/>
      <c r="AZS18" s="68"/>
      <c r="AZT18" s="68"/>
      <c r="AZU18" s="68"/>
      <c r="AZV18" s="68"/>
      <c r="AZW18" s="68"/>
      <c r="AZX18" s="68"/>
      <c r="AZY18" s="68"/>
      <c r="AZZ18" s="68"/>
      <c r="BAA18" s="68"/>
      <c r="BAB18" s="68"/>
      <c r="BAC18" s="68"/>
      <c r="BAD18" s="68"/>
      <c r="BAE18" s="68"/>
      <c r="BAF18" s="68"/>
      <c r="BAG18" s="68"/>
      <c r="BAH18" s="68"/>
      <c r="BAI18" s="68"/>
      <c r="BAJ18" s="68"/>
      <c r="BAK18" s="68"/>
      <c r="BAL18" s="68"/>
      <c r="BAM18" s="68"/>
      <c r="BAN18" s="68"/>
      <c r="BAO18" s="68"/>
      <c r="BAP18" s="68"/>
      <c r="BAQ18" s="68"/>
      <c r="BAR18" s="68"/>
      <c r="BAS18" s="68"/>
      <c r="BAT18" s="68"/>
      <c r="BAU18" s="68"/>
      <c r="BAV18" s="68"/>
      <c r="BAW18" s="68"/>
      <c r="BAX18" s="68"/>
      <c r="BAY18" s="68"/>
      <c r="BAZ18" s="68"/>
      <c r="BBA18" s="68"/>
      <c r="BBB18" s="68"/>
      <c r="BBC18" s="68"/>
      <c r="BBD18" s="68"/>
      <c r="BBE18" s="68"/>
      <c r="BBF18" s="68"/>
      <c r="BBG18" s="68"/>
      <c r="BBH18" s="68"/>
      <c r="BBI18" s="68"/>
      <c r="BBJ18" s="68"/>
      <c r="BBK18" s="68"/>
      <c r="BBL18" s="68"/>
      <c r="BBM18" s="68"/>
      <c r="BBN18" s="68"/>
      <c r="BBO18" s="68"/>
      <c r="BBP18" s="68"/>
      <c r="BBQ18" s="68"/>
      <c r="BBR18" s="68"/>
      <c r="BBS18" s="68"/>
      <c r="BBT18" s="68"/>
      <c r="BBU18" s="68"/>
      <c r="BBV18" s="68"/>
      <c r="BBW18" s="68"/>
      <c r="BBX18" s="68"/>
      <c r="BBY18" s="68"/>
      <c r="BBZ18" s="68"/>
      <c r="BCA18" s="68"/>
      <c r="BCB18" s="68"/>
      <c r="BCC18" s="68"/>
      <c r="BCD18" s="68"/>
      <c r="BCE18" s="68"/>
      <c r="BCF18" s="68"/>
      <c r="BCG18" s="68"/>
      <c r="BCH18" s="68"/>
      <c r="BCI18" s="68"/>
      <c r="BCJ18" s="68"/>
      <c r="BCK18" s="68"/>
      <c r="BCL18" s="68"/>
      <c r="BCM18" s="68"/>
      <c r="BCN18" s="68"/>
      <c r="BCO18" s="68"/>
      <c r="BCP18" s="68"/>
      <c r="BCQ18" s="68"/>
      <c r="BCR18" s="68"/>
      <c r="BCS18" s="68"/>
      <c r="BCT18" s="68"/>
      <c r="BCU18" s="68"/>
      <c r="BCV18" s="68"/>
      <c r="BCW18" s="68"/>
      <c r="BCX18" s="68"/>
      <c r="BCY18" s="68"/>
      <c r="BCZ18" s="68"/>
      <c r="BDA18" s="68"/>
      <c r="BDB18" s="68"/>
      <c r="BDC18" s="68"/>
      <c r="BDD18" s="68"/>
      <c r="BDE18" s="68"/>
      <c r="BDF18" s="68"/>
      <c r="BDG18" s="68"/>
      <c r="BDH18" s="68"/>
      <c r="BDI18" s="68"/>
      <c r="BDJ18" s="68"/>
      <c r="BDK18" s="68"/>
      <c r="BDL18" s="68"/>
      <c r="BDM18" s="68"/>
      <c r="BDN18" s="68"/>
      <c r="BDO18" s="68"/>
      <c r="BDP18" s="68"/>
      <c r="BDQ18" s="68"/>
      <c r="BDR18" s="68"/>
      <c r="BDS18" s="68"/>
      <c r="BDT18" s="68"/>
      <c r="BDU18" s="68"/>
      <c r="BDV18" s="68"/>
      <c r="BDW18" s="68"/>
      <c r="BDX18" s="68"/>
      <c r="BDY18" s="68"/>
      <c r="BDZ18" s="68"/>
      <c r="BEA18" s="68"/>
      <c r="BEB18" s="68"/>
      <c r="BEC18" s="68"/>
      <c r="BED18" s="68"/>
      <c r="BEE18" s="68"/>
      <c r="BEF18" s="68"/>
      <c r="BEG18" s="68"/>
      <c r="BEH18" s="68"/>
      <c r="BEI18" s="68"/>
      <c r="BEJ18" s="68"/>
      <c r="BEK18" s="68"/>
      <c r="BEL18" s="68"/>
      <c r="BEM18" s="68"/>
      <c r="BEN18" s="68"/>
      <c r="BEO18" s="68"/>
      <c r="BEP18" s="68"/>
      <c r="BEQ18" s="68"/>
      <c r="BER18" s="68"/>
      <c r="BES18" s="68"/>
      <c r="BET18" s="68"/>
      <c r="BEU18" s="68"/>
      <c r="BEV18" s="68"/>
      <c r="BEW18" s="68"/>
      <c r="BEX18" s="68"/>
      <c r="BEY18" s="68"/>
      <c r="BEZ18" s="68"/>
      <c r="BFA18" s="68"/>
      <c r="BFB18" s="68"/>
      <c r="BFC18" s="68"/>
      <c r="BFD18" s="68"/>
      <c r="BFE18" s="68"/>
      <c r="BFF18" s="68"/>
      <c r="BFG18" s="68"/>
      <c r="BFH18" s="68"/>
      <c r="BFI18" s="68"/>
      <c r="BFJ18" s="68"/>
      <c r="BFK18" s="68"/>
      <c r="BFL18" s="68"/>
      <c r="BFM18" s="68"/>
      <c r="BFN18" s="68"/>
      <c r="BFO18" s="68"/>
      <c r="BFP18" s="68"/>
      <c r="BFQ18" s="68"/>
      <c r="BFR18" s="68"/>
      <c r="BFS18" s="68"/>
      <c r="BFT18" s="68"/>
      <c r="BFU18" s="68"/>
      <c r="BFV18" s="68"/>
      <c r="BFW18" s="68"/>
      <c r="BFX18" s="68"/>
      <c r="BFY18" s="68"/>
      <c r="BFZ18" s="68"/>
      <c r="BGA18" s="68"/>
      <c r="BGB18" s="68"/>
      <c r="BGC18" s="68"/>
      <c r="BGD18" s="68"/>
      <c r="BGE18" s="68"/>
      <c r="BGF18" s="68"/>
      <c r="BGG18" s="68"/>
      <c r="BGH18" s="68"/>
      <c r="BGI18" s="68"/>
      <c r="BGJ18" s="68"/>
      <c r="BGK18" s="68"/>
      <c r="BGL18" s="68"/>
      <c r="BGM18" s="68"/>
      <c r="BGN18" s="68"/>
      <c r="BGO18" s="68"/>
      <c r="BGP18" s="68"/>
      <c r="BGQ18" s="68"/>
      <c r="BGR18" s="68"/>
      <c r="BGS18" s="68"/>
      <c r="BGT18" s="68"/>
      <c r="BGU18" s="68"/>
      <c r="BGV18" s="68"/>
      <c r="BGW18" s="68"/>
      <c r="BGX18" s="68"/>
      <c r="BGY18" s="68"/>
      <c r="BGZ18" s="68"/>
      <c r="BHA18" s="68"/>
      <c r="BHB18" s="68"/>
      <c r="BHC18" s="68"/>
      <c r="BHD18" s="68"/>
      <c r="BHE18" s="68"/>
      <c r="BHF18" s="68"/>
      <c r="BHG18" s="68"/>
      <c r="BHH18" s="68"/>
      <c r="BHI18" s="68"/>
      <c r="BHJ18" s="68"/>
      <c r="BHK18" s="68"/>
      <c r="BHL18" s="68"/>
      <c r="BHM18" s="68"/>
      <c r="BHN18" s="68"/>
      <c r="BHO18" s="68"/>
      <c r="BHP18" s="68"/>
      <c r="BHQ18" s="68"/>
      <c r="BHR18" s="68"/>
      <c r="BHS18" s="68"/>
      <c r="BHT18" s="68"/>
      <c r="BHU18" s="68"/>
      <c r="BHV18" s="68"/>
      <c r="BHW18" s="68"/>
      <c r="BHX18" s="68"/>
      <c r="BHY18" s="68"/>
      <c r="BHZ18" s="68"/>
      <c r="BIA18" s="68"/>
      <c r="BIB18" s="68"/>
      <c r="BIC18" s="68"/>
      <c r="BID18" s="68"/>
      <c r="BIE18" s="68"/>
      <c r="BIF18" s="68"/>
      <c r="BIG18" s="68"/>
      <c r="BIH18" s="68"/>
      <c r="BII18" s="68"/>
      <c r="BIJ18" s="68"/>
      <c r="BIK18" s="68"/>
      <c r="BIL18" s="68"/>
      <c r="BIM18" s="68"/>
      <c r="BIN18" s="68"/>
      <c r="BIO18" s="68"/>
      <c r="BIP18" s="68"/>
      <c r="BIQ18" s="68"/>
      <c r="BIR18" s="68"/>
      <c r="BIS18" s="68"/>
      <c r="BIT18" s="68"/>
      <c r="BIU18" s="68"/>
      <c r="BIV18" s="68"/>
      <c r="BIW18" s="68"/>
      <c r="BIX18" s="68"/>
      <c r="BIY18" s="68"/>
      <c r="BIZ18" s="68"/>
      <c r="BJA18" s="68"/>
      <c r="BJB18" s="68"/>
      <c r="BJC18" s="68"/>
      <c r="BJD18" s="68"/>
      <c r="BJE18" s="68"/>
      <c r="BJF18" s="68"/>
      <c r="BJG18" s="68"/>
      <c r="BJH18" s="68"/>
      <c r="BJI18" s="68"/>
      <c r="BJJ18" s="68"/>
      <c r="BJK18" s="68"/>
      <c r="BJL18" s="68"/>
      <c r="BJM18" s="68"/>
      <c r="BJN18" s="68"/>
      <c r="BJO18" s="68"/>
      <c r="BJP18" s="68"/>
      <c r="BJQ18" s="68"/>
      <c r="BJR18" s="68"/>
      <c r="BJS18" s="68"/>
      <c r="BJT18" s="68"/>
      <c r="BJU18" s="68"/>
      <c r="BJV18" s="68"/>
      <c r="BJW18" s="68"/>
      <c r="BJX18" s="68"/>
      <c r="BJY18" s="68"/>
      <c r="BJZ18" s="68"/>
      <c r="BKA18" s="68"/>
      <c r="BKB18" s="68"/>
      <c r="BKC18" s="68"/>
      <c r="BKD18" s="68"/>
      <c r="BKE18" s="68"/>
      <c r="BKF18" s="68"/>
      <c r="BKG18" s="68"/>
      <c r="BKH18" s="68"/>
      <c r="BKI18" s="68"/>
      <c r="BKJ18" s="68"/>
      <c r="BKK18" s="68"/>
      <c r="BKL18" s="68"/>
      <c r="BKM18" s="68"/>
      <c r="BKN18" s="68"/>
      <c r="BKO18" s="68"/>
      <c r="BKP18" s="68"/>
      <c r="BKQ18" s="68"/>
      <c r="BKR18" s="68"/>
      <c r="BKS18" s="68"/>
      <c r="BKT18" s="68"/>
      <c r="BKU18" s="68"/>
      <c r="BKV18" s="68"/>
      <c r="BKW18" s="68"/>
      <c r="BKX18" s="68"/>
      <c r="BKY18" s="68"/>
      <c r="BKZ18" s="68"/>
      <c r="BLA18" s="68"/>
      <c r="BLB18" s="68"/>
      <c r="BLC18" s="68"/>
      <c r="BLD18" s="68"/>
      <c r="BLE18" s="68"/>
      <c r="BLF18" s="68"/>
      <c r="BLG18" s="68"/>
      <c r="BLH18" s="68"/>
      <c r="BLI18" s="68"/>
      <c r="BLJ18" s="68"/>
      <c r="BLK18" s="68"/>
      <c r="BLL18" s="68"/>
      <c r="BLM18" s="68"/>
      <c r="BLN18" s="68"/>
      <c r="BLO18" s="68"/>
      <c r="BLP18" s="68"/>
      <c r="BLQ18" s="68"/>
      <c r="BLR18" s="68"/>
      <c r="BLS18" s="68"/>
      <c r="BLT18" s="68"/>
      <c r="BLU18" s="68"/>
      <c r="BLV18" s="68"/>
      <c r="BLW18" s="68"/>
      <c r="BLX18" s="68"/>
      <c r="BLY18" s="68"/>
      <c r="BLZ18" s="68"/>
      <c r="BMA18" s="68"/>
      <c r="BMB18" s="68"/>
      <c r="BMC18" s="68"/>
      <c r="BMD18" s="68"/>
      <c r="BME18" s="68"/>
      <c r="BMF18" s="68"/>
      <c r="BMG18" s="68"/>
      <c r="BMH18" s="68"/>
      <c r="BMI18" s="68"/>
      <c r="BMJ18" s="68"/>
      <c r="BMK18" s="68"/>
      <c r="BML18" s="68"/>
      <c r="BMM18" s="68"/>
      <c r="BMN18" s="68"/>
      <c r="BMO18" s="68"/>
      <c r="BMP18" s="68"/>
      <c r="BMQ18" s="68"/>
      <c r="BMR18" s="68"/>
      <c r="BMS18" s="68"/>
      <c r="BMT18" s="68"/>
      <c r="BMU18" s="68"/>
      <c r="BMV18" s="68"/>
      <c r="BMW18" s="68"/>
      <c r="BMX18" s="68"/>
      <c r="BMY18" s="68"/>
      <c r="BMZ18" s="68"/>
      <c r="BNA18" s="68"/>
      <c r="BNB18" s="68"/>
      <c r="BNC18" s="68"/>
      <c r="BND18" s="68"/>
      <c r="BNE18" s="68"/>
      <c r="BNF18" s="68"/>
      <c r="BNG18" s="68"/>
      <c r="BNH18" s="68"/>
      <c r="BNI18" s="68"/>
      <c r="BNJ18" s="68"/>
      <c r="BNK18" s="68"/>
      <c r="BNL18" s="68"/>
      <c r="BNM18" s="68"/>
      <c r="BNN18" s="68"/>
      <c r="BNO18" s="68"/>
      <c r="BNP18" s="68"/>
      <c r="BNQ18" s="68"/>
      <c r="BNR18" s="68"/>
      <c r="BNS18" s="68"/>
      <c r="BNT18" s="68"/>
      <c r="BNU18" s="68"/>
      <c r="BNV18" s="68"/>
      <c r="BNW18" s="68"/>
      <c r="BNX18" s="68"/>
      <c r="BNY18" s="68"/>
      <c r="BNZ18" s="68"/>
      <c r="BOA18" s="68"/>
      <c r="BOB18" s="68"/>
      <c r="BOC18" s="68"/>
      <c r="BOD18" s="68"/>
      <c r="BOE18" s="68"/>
      <c r="BOF18" s="68"/>
      <c r="BOG18" s="68"/>
      <c r="BOH18" s="68"/>
      <c r="BOI18" s="68"/>
      <c r="BOJ18" s="68"/>
      <c r="BOK18" s="68"/>
      <c r="BOL18" s="68"/>
      <c r="BOM18" s="68"/>
      <c r="BON18" s="68"/>
      <c r="BOO18" s="68"/>
      <c r="BOP18" s="68"/>
      <c r="BOQ18" s="68"/>
      <c r="BOR18" s="68"/>
      <c r="BOS18" s="68"/>
      <c r="BOT18" s="68"/>
      <c r="BOU18" s="68"/>
      <c r="BOV18" s="68"/>
      <c r="BOW18" s="68"/>
      <c r="BOX18" s="68"/>
      <c r="BOY18" s="68"/>
      <c r="BOZ18" s="68"/>
      <c r="BPA18" s="68"/>
      <c r="BPB18" s="68"/>
      <c r="BPC18" s="68"/>
      <c r="BPD18" s="68"/>
      <c r="BPE18" s="68"/>
      <c r="BPF18" s="68"/>
      <c r="BPG18" s="68"/>
      <c r="BPH18" s="68"/>
      <c r="BPI18" s="68"/>
      <c r="BPJ18" s="68"/>
      <c r="BPK18" s="68"/>
      <c r="BPL18" s="68"/>
      <c r="BPM18" s="68"/>
      <c r="BPN18" s="68"/>
      <c r="BPO18" s="68"/>
      <c r="BPP18" s="68"/>
      <c r="BPQ18" s="68"/>
      <c r="BPR18" s="68"/>
      <c r="BPS18" s="68"/>
      <c r="BPT18" s="68"/>
      <c r="BPU18" s="68"/>
      <c r="BPV18" s="68"/>
      <c r="BPW18" s="68"/>
      <c r="BPX18" s="68"/>
      <c r="BPY18" s="68"/>
      <c r="BPZ18" s="68"/>
      <c r="BQA18" s="68"/>
      <c r="BQB18" s="68"/>
      <c r="BQC18" s="68"/>
      <c r="BQD18" s="68"/>
      <c r="BQE18" s="68"/>
      <c r="BQF18" s="68"/>
      <c r="BQG18" s="68"/>
      <c r="BQH18" s="68"/>
      <c r="BQI18" s="68"/>
      <c r="BQJ18" s="68"/>
      <c r="BQK18" s="68"/>
      <c r="BQL18" s="68"/>
      <c r="BQM18" s="68"/>
      <c r="BQN18" s="68"/>
      <c r="BQO18" s="68"/>
      <c r="BQP18" s="68"/>
      <c r="BQQ18" s="68"/>
      <c r="BQR18" s="68"/>
      <c r="BQS18" s="68"/>
      <c r="BQT18" s="68"/>
      <c r="BQU18" s="68"/>
      <c r="BQV18" s="68"/>
      <c r="BQW18" s="68"/>
      <c r="BQX18" s="68"/>
      <c r="BQY18" s="68"/>
      <c r="BQZ18" s="68"/>
      <c r="BRA18" s="68"/>
      <c r="BRB18" s="68"/>
      <c r="BRC18" s="68"/>
      <c r="BRD18" s="68"/>
      <c r="BRE18" s="68"/>
      <c r="BRF18" s="68"/>
      <c r="BRG18" s="68"/>
      <c r="BRH18" s="68"/>
      <c r="BRI18" s="68"/>
      <c r="BRJ18" s="68"/>
      <c r="BRK18" s="68"/>
      <c r="BRL18" s="68"/>
      <c r="BRM18" s="68"/>
      <c r="BRN18" s="68"/>
      <c r="BRO18" s="68"/>
      <c r="BRP18" s="68"/>
      <c r="BRQ18" s="68"/>
      <c r="BRR18" s="68"/>
      <c r="BRS18" s="68"/>
      <c r="BRT18" s="68"/>
      <c r="BRU18" s="68"/>
      <c r="BRV18" s="68"/>
      <c r="BRW18" s="68"/>
      <c r="BRX18" s="68"/>
      <c r="BRY18" s="68"/>
      <c r="BRZ18" s="68"/>
      <c r="BSA18" s="68"/>
      <c r="BSB18" s="68"/>
      <c r="BSC18" s="68"/>
      <c r="BSD18" s="68"/>
      <c r="BSE18" s="68"/>
      <c r="BSF18" s="68"/>
      <c r="BSG18" s="68"/>
      <c r="BSH18" s="68"/>
      <c r="BSI18" s="68"/>
      <c r="BSJ18" s="68"/>
      <c r="BSK18" s="68"/>
      <c r="BSL18" s="68"/>
      <c r="BSM18" s="68"/>
      <c r="BSN18" s="68"/>
      <c r="BSO18" s="68"/>
      <c r="BSP18" s="68"/>
      <c r="BSQ18" s="68"/>
      <c r="BSR18" s="68"/>
      <c r="BSS18" s="68"/>
      <c r="BST18" s="68"/>
      <c r="BSU18" s="68"/>
      <c r="BSV18" s="68"/>
      <c r="BSW18" s="68"/>
      <c r="BSX18" s="68"/>
      <c r="BSY18" s="68"/>
      <c r="BSZ18" s="68"/>
      <c r="BTA18" s="68"/>
      <c r="BTB18" s="68"/>
      <c r="BTC18" s="68"/>
      <c r="BTD18" s="68"/>
      <c r="BTE18" s="68"/>
      <c r="BTF18" s="68"/>
      <c r="BTG18" s="68"/>
      <c r="BTH18" s="68"/>
      <c r="BTI18" s="68"/>
      <c r="BTJ18" s="68"/>
      <c r="BTK18" s="68"/>
      <c r="BTL18" s="68"/>
      <c r="BTM18" s="68"/>
      <c r="BTN18" s="68"/>
      <c r="BTO18" s="68"/>
      <c r="BTP18" s="68"/>
      <c r="BTQ18" s="68"/>
      <c r="BTR18" s="68"/>
      <c r="BTS18" s="68"/>
      <c r="BTT18" s="68"/>
      <c r="BTU18" s="68"/>
      <c r="BTV18" s="68"/>
      <c r="BTW18" s="68"/>
      <c r="BTX18" s="68"/>
      <c r="BTY18" s="68"/>
      <c r="BTZ18" s="68"/>
      <c r="BUA18" s="68"/>
      <c r="BUB18" s="68"/>
      <c r="BUC18" s="68"/>
      <c r="BUD18" s="68"/>
      <c r="BUE18" s="68"/>
      <c r="BUF18" s="68"/>
      <c r="BUG18" s="68"/>
      <c r="BUH18" s="68"/>
      <c r="BUI18" s="68"/>
      <c r="BUJ18" s="68"/>
      <c r="BUK18" s="68"/>
      <c r="BUL18" s="68"/>
      <c r="BUM18" s="68"/>
      <c r="BUN18" s="68"/>
      <c r="BUO18" s="68"/>
      <c r="BUP18" s="68"/>
      <c r="BUQ18" s="68"/>
      <c r="BUR18" s="68"/>
      <c r="BUS18" s="68"/>
      <c r="BUT18" s="68"/>
      <c r="BUU18" s="68"/>
      <c r="BUV18" s="68"/>
      <c r="BUW18" s="68"/>
      <c r="BUX18" s="68"/>
      <c r="BUY18" s="68"/>
      <c r="BUZ18" s="68"/>
      <c r="BVA18" s="68"/>
      <c r="BVB18" s="68"/>
      <c r="BVC18" s="68"/>
      <c r="BVD18" s="68"/>
      <c r="BVE18" s="68"/>
      <c r="BVF18" s="68"/>
      <c r="BVG18" s="68"/>
      <c r="BVH18" s="68"/>
      <c r="BVI18" s="68"/>
      <c r="BVJ18" s="68"/>
      <c r="BVK18" s="68"/>
      <c r="BVL18" s="68"/>
      <c r="BVM18" s="68"/>
      <c r="BVN18" s="68"/>
      <c r="BVO18" s="68"/>
      <c r="BVP18" s="68"/>
      <c r="BVQ18" s="68"/>
      <c r="BVR18" s="68"/>
      <c r="BVS18" s="68"/>
      <c r="BVT18" s="68"/>
      <c r="BVU18" s="68"/>
      <c r="BVV18" s="68"/>
      <c r="BVW18" s="68"/>
      <c r="BVX18" s="68"/>
      <c r="BVY18" s="68"/>
      <c r="BVZ18" s="68"/>
      <c r="BWA18" s="68"/>
      <c r="BWB18" s="68"/>
      <c r="BWC18" s="68"/>
      <c r="BWD18" s="68"/>
      <c r="BWE18" s="68"/>
      <c r="BWF18" s="68"/>
      <c r="BWG18" s="68"/>
      <c r="BWH18" s="68"/>
      <c r="BWI18" s="68"/>
      <c r="BWJ18" s="68"/>
      <c r="BWK18" s="68"/>
      <c r="BWL18" s="68"/>
      <c r="BWM18" s="68"/>
      <c r="BWN18" s="68"/>
      <c r="BWO18" s="68"/>
      <c r="BWP18" s="68"/>
      <c r="BWQ18" s="68"/>
      <c r="BWR18" s="68"/>
      <c r="BWS18" s="68"/>
      <c r="BWT18" s="68"/>
      <c r="BWU18" s="68"/>
      <c r="BWV18" s="68"/>
      <c r="BWW18" s="68"/>
      <c r="BWX18" s="68"/>
      <c r="BWY18" s="68"/>
      <c r="BWZ18" s="68"/>
      <c r="BXA18" s="68"/>
      <c r="BXB18" s="68"/>
      <c r="BXC18" s="68"/>
      <c r="BXD18" s="68"/>
      <c r="BXE18" s="68"/>
      <c r="BXF18" s="68"/>
      <c r="BXG18" s="68"/>
      <c r="BXH18" s="68"/>
      <c r="BXI18" s="68"/>
      <c r="BXJ18" s="68"/>
      <c r="BXK18" s="68"/>
      <c r="BXL18" s="68"/>
      <c r="BXM18" s="68"/>
      <c r="BXN18" s="68"/>
      <c r="BXO18" s="68"/>
      <c r="BXP18" s="68"/>
      <c r="BXQ18" s="68"/>
      <c r="BXR18" s="68"/>
      <c r="BXS18" s="68"/>
      <c r="BXT18" s="68"/>
      <c r="BXU18" s="68"/>
      <c r="BXV18" s="68"/>
      <c r="BXW18" s="68"/>
      <c r="BXX18" s="68"/>
      <c r="BXY18" s="68"/>
      <c r="BXZ18" s="68"/>
      <c r="BYA18" s="68"/>
      <c r="BYB18" s="68"/>
      <c r="BYC18" s="68"/>
      <c r="BYD18" s="68"/>
      <c r="BYE18" s="68"/>
      <c r="BYF18" s="68"/>
      <c r="BYG18" s="68"/>
      <c r="BYH18" s="68"/>
      <c r="BYI18" s="68"/>
      <c r="BYJ18" s="68"/>
      <c r="BYK18" s="68"/>
      <c r="BYL18" s="68"/>
      <c r="BYM18" s="68"/>
      <c r="BYN18" s="68"/>
      <c r="BYO18" s="68"/>
      <c r="BYP18" s="68"/>
      <c r="BYQ18" s="68"/>
      <c r="BYR18" s="68"/>
      <c r="BYS18" s="68"/>
      <c r="BYT18" s="68"/>
      <c r="BYU18" s="68"/>
      <c r="BYV18" s="68"/>
      <c r="BYW18" s="68"/>
      <c r="BYX18" s="68"/>
      <c r="BYY18" s="68"/>
      <c r="BYZ18" s="68"/>
      <c r="BZA18" s="68"/>
      <c r="BZB18" s="68"/>
      <c r="BZC18" s="68"/>
      <c r="BZD18" s="68"/>
      <c r="BZE18" s="68"/>
      <c r="BZF18" s="68"/>
      <c r="BZG18" s="68"/>
      <c r="BZH18" s="68"/>
      <c r="BZI18" s="68"/>
      <c r="BZJ18" s="68"/>
      <c r="BZK18" s="68"/>
      <c r="BZL18" s="68"/>
      <c r="BZM18" s="68"/>
      <c r="BZN18" s="68"/>
      <c r="BZO18" s="68"/>
      <c r="BZP18" s="68"/>
      <c r="BZQ18" s="68"/>
      <c r="BZR18" s="68"/>
      <c r="BZS18" s="68"/>
      <c r="BZT18" s="68"/>
      <c r="BZU18" s="68"/>
      <c r="BZV18" s="68"/>
      <c r="BZW18" s="68"/>
      <c r="BZX18" s="68"/>
      <c r="BZY18" s="68"/>
      <c r="BZZ18" s="68"/>
      <c r="CAA18" s="68"/>
      <c r="CAB18" s="68"/>
      <c r="CAC18" s="68"/>
      <c r="CAD18" s="68"/>
      <c r="CAE18" s="68"/>
      <c r="CAF18" s="68"/>
      <c r="CAG18" s="68"/>
      <c r="CAH18" s="68"/>
      <c r="CAI18" s="68"/>
      <c r="CAJ18" s="68"/>
      <c r="CAK18" s="68"/>
      <c r="CAL18" s="68"/>
      <c r="CAM18" s="68"/>
      <c r="CAN18" s="68"/>
      <c r="CAO18" s="68"/>
      <c r="CAP18" s="68"/>
      <c r="CAQ18" s="68"/>
      <c r="CAR18" s="68"/>
      <c r="CAS18" s="68"/>
      <c r="CAT18" s="68"/>
      <c r="CAU18" s="68"/>
      <c r="CAV18" s="68"/>
      <c r="CAW18" s="68"/>
      <c r="CAX18" s="68"/>
      <c r="CAY18" s="68"/>
      <c r="CAZ18" s="68"/>
      <c r="CBA18" s="68"/>
      <c r="CBB18" s="68"/>
      <c r="CBC18" s="68"/>
      <c r="CBD18" s="68"/>
      <c r="CBE18" s="68"/>
      <c r="CBF18" s="68"/>
      <c r="CBG18" s="68"/>
      <c r="CBH18" s="68"/>
      <c r="CBI18" s="68"/>
      <c r="CBJ18" s="68"/>
      <c r="CBK18" s="68"/>
      <c r="CBL18" s="68"/>
      <c r="CBM18" s="68"/>
      <c r="CBN18" s="68"/>
      <c r="CBO18" s="68"/>
      <c r="CBP18" s="68"/>
      <c r="CBQ18" s="68"/>
      <c r="CBR18" s="68"/>
      <c r="CBS18" s="68"/>
      <c r="CBT18" s="68"/>
      <c r="CBU18" s="68"/>
      <c r="CBV18" s="68"/>
      <c r="CBW18" s="68"/>
      <c r="CBX18" s="68"/>
      <c r="CBY18" s="68"/>
      <c r="CBZ18" s="68"/>
      <c r="CCA18" s="68"/>
      <c r="CCB18" s="68"/>
      <c r="CCC18" s="68"/>
      <c r="CCD18" s="68"/>
      <c r="CCE18" s="68"/>
      <c r="CCF18" s="68"/>
      <c r="CCG18" s="68"/>
      <c r="CCH18" s="68"/>
      <c r="CCI18" s="68"/>
      <c r="CCJ18" s="68"/>
      <c r="CCK18" s="68"/>
      <c r="CCL18" s="68"/>
      <c r="CCM18" s="68"/>
      <c r="CCN18" s="68"/>
      <c r="CCO18" s="68"/>
      <c r="CCP18" s="68"/>
      <c r="CCQ18" s="68"/>
      <c r="CCR18" s="68"/>
      <c r="CCS18" s="68"/>
      <c r="CCT18" s="68"/>
      <c r="CCU18" s="68"/>
      <c r="CCV18" s="68"/>
      <c r="CCW18" s="68"/>
      <c r="CCX18" s="68"/>
      <c r="CCY18" s="68"/>
      <c r="CCZ18" s="68"/>
      <c r="CDA18" s="68"/>
      <c r="CDB18" s="68"/>
      <c r="CDC18" s="68"/>
      <c r="CDD18" s="68"/>
      <c r="CDE18" s="68"/>
      <c r="CDF18" s="68"/>
      <c r="CDG18" s="68"/>
      <c r="CDH18" s="68"/>
      <c r="CDI18" s="68"/>
      <c r="CDJ18" s="68"/>
      <c r="CDK18" s="68"/>
      <c r="CDL18" s="68"/>
      <c r="CDM18" s="68"/>
      <c r="CDN18" s="68"/>
      <c r="CDO18" s="68"/>
      <c r="CDP18" s="68"/>
      <c r="CDQ18" s="68"/>
      <c r="CDR18" s="68"/>
      <c r="CDS18" s="68"/>
      <c r="CDT18" s="68"/>
      <c r="CDU18" s="68"/>
      <c r="CDV18" s="68"/>
      <c r="CDW18" s="68"/>
      <c r="CDX18" s="68"/>
      <c r="CDY18" s="68"/>
      <c r="CDZ18" s="68"/>
      <c r="CEA18" s="68"/>
      <c r="CEB18" s="68"/>
      <c r="CEC18" s="68"/>
      <c r="CED18" s="68"/>
      <c r="CEE18" s="68"/>
      <c r="CEF18" s="68"/>
      <c r="CEG18" s="68"/>
      <c r="CEH18" s="68"/>
      <c r="CEI18" s="68"/>
      <c r="CEJ18" s="68"/>
      <c r="CEK18" s="68"/>
      <c r="CEL18" s="68"/>
      <c r="CEM18" s="68"/>
      <c r="CEN18" s="68"/>
      <c r="CEO18" s="68"/>
      <c r="CEP18" s="68"/>
      <c r="CEQ18" s="68"/>
      <c r="CER18" s="68"/>
      <c r="CES18" s="68"/>
      <c r="CET18" s="68"/>
      <c r="CEU18" s="68"/>
      <c r="CEV18" s="68"/>
      <c r="CEW18" s="68"/>
      <c r="CEX18" s="68"/>
      <c r="CEY18" s="68"/>
      <c r="CEZ18" s="68"/>
      <c r="CFA18" s="68"/>
      <c r="CFB18" s="68"/>
      <c r="CFC18" s="68"/>
      <c r="CFD18" s="68"/>
      <c r="CFE18" s="68"/>
      <c r="CFF18" s="68"/>
      <c r="CFG18" s="68"/>
      <c r="CFH18" s="68"/>
      <c r="CFI18" s="68"/>
      <c r="CFJ18" s="68"/>
      <c r="CFK18" s="68"/>
      <c r="CFL18" s="68"/>
      <c r="CFM18" s="68"/>
      <c r="CFN18" s="68"/>
      <c r="CFO18" s="68"/>
      <c r="CFP18" s="68"/>
      <c r="CFQ18" s="68"/>
      <c r="CFR18" s="68"/>
      <c r="CFS18" s="68"/>
      <c r="CFT18" s="68"/>
      <c r="CFU18" s="68"/>
      <c r="CFV18" s="68"/>
      <c r="CFW18" s="68"/>
      <c r="CFX18" s="68"/>
      <c r="CFY18" s="68"/>
      <c r="CFZ18" s="68"/>
      <c r="CGA18" s="68"/>
      <c r="CGB18" s="68"/>
      <c r="CGC18" s="68"/>
      <c r="CGD18" s="68"/>
      <c r="CGE18" s="68"/>
      <c r="CGF18" s="68"/>
      <c r="CGG18" s="68"/>
      <c r="CGH18" s="68"/>
      <c r="CGI18" s="68"/>
      <c r="CGJ18" s="68"/>
      <c r="CGK18" s="68"/>
      <c r="CGL18" s="68"/>
      <c r="CGM18" s="68"/>
      <c r="CGN18" s="68"/>
      <c r="CGO18" s="68"/>
      <c r="CGP18" s="68"/>
      <c r="CGQ18" s="68"/>
      <c r="CGR18" s="68"/>
      <c r="CGS18" s="68"/>
      <c r="CGT18" s="68"/>
      <c r="CGU18" s="68"/>
      <c r="CGV18" s="68"/>
      <c r="CGW18" s="68"/>
      <c r="CGX18" s="68"/>
      <c r="CGY18" s="68"/>
      <c r="CGZ18" s="68"/>
      <c r="CHA18" s="68"/>
      <c r="CHB18" s="68"/>
      <c r="CHC18" s="68"/>
      <c r="CHD18" s="68"/>
      <c r="CHE18" s="68"/>
      <c r="CHF18" s="68"/>
      <c r="CHG18" s="68"/>
      <c r="CHH18" s="68"/>
      <c r="CHI18" s="68"/>
      <c r="CHJ18" s="68"/>
      <c r="CHK18" s="68"/>
      <c r="CHL18" s="68"/>
      <c r="CHM18" s="68"/>
      <c r="CHN18" s="68"/>
      <c r="CHO18" s="68"/>
      <c r="CHP18" s="68"/>
      <c r="CHQ18" s="68"/>
      <c r="CHR18" s="68"/>
      <c r="CHS18" s="68"/>
      <c r="CHT18" s="68"/>
      <c r="CHU18" s="68"/>
      <c r="CHV18" s="68"/>
      <c r="CHW18" s="68"/>
      <c r="CHX18" s="68"/>
      <c r="CHY18" s="68"/>
      <c r="CHZ18" s="68"/>
      <c r="CIA18" s="68"/>
      <c r="CIB18" s="68"/>
      <c r="CIC18" s="68"/>
      <c r="CID18" s="68"/>
      <c r="CIE18" s="68"/>
      <c r="CIF18" s="68"/>
      <c r="CIG18" s="68"/>
      <c r="CIH18" s="68"/>
      <c r="CII18" s="68"/>
      <c r="CIJ18" s="68"/>
      <c r="CIK18" s="68"/>
      <c r="CIL18" s="68"/>
      <c r="CIM18" s="68"/>
      <c r="CIN18" s="68"/>
      <c r="CIO18" s="68"/>
      <c r="CIP18" s="68"/>
      <c r="CIQ18" s="68"/>
      <c r="CIR18" s="68"/>
      <c r="CIS18" s="68"/>
      <c r="CIT18" s="68"/>
      <c r="CIU18" s="68"/>
      <c r="CIV18" s="68"/>
      <c r="CIW18" s="68"/>
      <c r="CIX18" s="68"/>
      <c r="CIY18" s="68"/>
      <c r="CIZ18" s="68"/>
      <c r="CJA18" s="68"/>
      <c r="CJB18" s="68"/>
      <c r="CJC18" s="68"/>
      <c r="CJD18" s="68"/>
      <c r="CJE18" s="68"/>
      <c r="CJF18" s="68"/>
      <c r="CJG18" s="68"/>
      <c r="CJH18" s="68"/>
      <c r="CJI18" s="68"/>
      <c r="CJJ18" s="68"/>
      <c r="CJK18" s="68"/>
      <c r="CJL18" s="68"/>
      <c r="CJM18" s="68"/>
      <c r="CJN18" s="68"/>
      <c r="CJO18" s="68"/>
      <c r="CJP18" s="68"/>
      <c r="CJQ18" s="68"/>
      <c r="CJR18" s="68"/>
      <c r="CJS18" s="68"/>
      <c r="CJT18" s="68"/>
      <c r="CJU18" s="68"/>
      <c r="CJV18" s="68"/>
      <c r="CJW18" s="68"/>
      <c r="CJX18" s="68"/>
      <c r="CJY18" s="68"/>
      <c r="CJZ18" s="68"/>
      <c r="CKA18" s="68"/>
      <c r="CKB18" s="68"/>
      <c r="CKC18" s="68"/>
      <c r="CKD18" s="68"/>
      <c r="CKE18" s="68"/>
      <c r="CKF18" s="68"/>
      <c r="CKG18" s="68"/>
      <c r="CKH18" s="68"/>
      <c r="CKI18" s="68"/>
      <c r="CKJ18" s="68"/>
      <c r="CKK18" s="68"/>
      <c r="CKL18" s="68"/>
      <c r="CKM18" s="68"/>
      <c r="CKN18" s="68"/>
      <c r="CKO18" s="68"/>
      <c r="CKP18" s="68"/>
      <c r="CKQ18" s="68"/>
      <c r="CKR18" s="68"/>
      <c r="CKS18" s="68"/>
      <c r="CKT18" s="68"/>
      <c r="CKU18" s="68"/>
      <c r="CKV18" s="68"/>
      <c r="CKW18" s="68"/>
      <c r="CKX18" s="68"/>
      <c r="CKY18" s="68"/>
      <c r="CKZ18" s="68"/>
      <c r="CLA18" s="68"/>
      <c r="CLB18" s="68"/>
      <c r="CLC18" s="68"/>
      <c r="CLD18" s="68"/>
      <c r="CLE18" s="68"/>
      <c r="CLF18" s="68"/>
      <c r="CLG18" s="68"/>
      <c r="CLH18" s="68"/>
      <c r="CLI18" s="68"/>
      <c r="CLJ18" s="68"/>
      <c r="CLK18" s="68"/>
      <c r="CLL18" s="68"/>
      <c r="CLM18" s="68"/>
      <c r="CLN18" s="68"/>
      <c r="CLO18" s="68"/>
      <c r="CLP18" s="68"/>
      <c r="CLQ18" s="68"/>
      <c r="CLR18" s="68"/>
      <c r="CLS18" s="68"/>
      <c r="CLT18" s="68"/>
      <c r="CLU18" s="68"/>
      <c r="CLV18" s="68"/>
      <c r="CLW18" s="68"/>
      <c r="CLX18" s="68"/>
      <c r="CLY18" s="68"/>
      <c r="CLZ18" s="68"/>
      <c r="CMA18" s="68"/>
      <c r="CMB18" s="68"/>
      <c r="CMC18" s="68"/>
      <c r="CMD18" s="68"/>
      <c r="CME18" s="68"/>
      <c r="CMF18" s="68"/>
      <c r="CMG18" s="68"/>
      <c r="CMH18" s="68"/>
      <c r="CMI18" s="68"/>
      <c r="CMJ18" s="68"/>
      <c r="CMK18" s="68"/>
      <c r="CML18" s="68"/>
      <c r="CMM18" s="68"/>
      <c r="CMN18" s="68"/>
      <c r="CMO18" s="68"/>
      <c r="CMP18" s="68"/>
      <c r="CMQ18" s="68"/>
      <c r="CMR18" s="68"/>
      <c r="CMS18" s="68"/>
      <c r="CMT18" s="68"/>
      <c r="CMU18" s="68"/>
      <c r="CMV18" s="68"/>
      <c r="CMW18" s="68"/>
      <c r="CMX18" s="68"/>
      <c r="CMY18" s="68"/>
      <c r="CMZ18" s="68"/>
      <c r="CNA18" s="68"/>
      <c r="CNB18" s="68"/>
      <c r="CNC18" s="68"/>
      <c r="CND18" s="68"/>
      <c r="CNE18" s="68"/>
      <c r="CNF18" s="68"/>
      <c r="CNG18" s="68"/>
      <c r="CNH18" s="68"/>
      <c r="CNI18" s="68"/>
      <c r="CNJ18" s="68"/>
      <c r="CNK18" s="68"/>
      <c r="CNL18" s="68"/>
      <c r="CNM18" s="68"/>
      <c r="CNN18" s="68"/>
      <c r="CNO18" s="68"/>
      <c r="CNP18" s="68"/>
      <c r="CNQ18" s="68"/>
      <c r="CNR18" s="68"/>
      <c r="CNS18" s="68"/>
      <c r="CNT18" s="68"/>
      <c r="CNU18" s="68"/>
      <c r="CNV18" s="68"/>
      <c r="CNW18" s="68"/>
      <c r="CNX18" s="68"/>
      <c r="CNY18" s="68"/>
      <c r="CNZ18" s="68"/>
      <c r="COA18" s="68"/>
      <c r="COB18" s="68"/>
      <c r="COC18" s="68"/>
      <c r="COD18" s="68"/>
      <c r="COE18" s="68"/>
      <c r="COF18" s="68"/>
      <c r="COG18" s="68"/>
      <c r="COH18" s="68"/>
      <c r="COI18" s="68"/>
      <c r="COJ18" s="68"/>
      <c r="COK18" s="68"/>
      <c r="COL18" s="68"/>
      <c r="COM18" s="68"/>
      <c r="CON18" s="68"/>
      <c r="COO18" s="68"/>
      <c r="COP18" s="68"/>
      <c r="COQ18" s="68"/>
      <c r="COR18" s="68"/>
      <c r="COS18" s="68"/>
      <c r="COT18" s="68"/>
      <c r="COU18" s="68"/>
      <c r="COV18" s="68"/>
      <c r="COW18" s="68"/>
      <c r="COX18" s="68"/>
      <c r="COY18" s="68"/>
      <c r="COZ18" s="68"/>
      <c r="CPA18" s="68"/>
      <c r="CPB18" s="68"/>
      <c r="CPC18" s="68"/>
      <c r="CPD18" s="68"/>
      <c r="CPE18" s="68"/>
      <c r="CPF18" s="68"/>
      <c r="CPG18" s="68"/>
      <c r="CPH18" s="68"/>
      <c r="CPI18" s="68"/>
      <c r="CPJ18" s="68"/>
      <c r="CPK18" s="68"/>
      <c r="CPL18" s="68"/>
      <c r="CPM18" s="68"/>
      <c r="CPN18" s="68"/>
      <c r="CPO18" s="68"/>
      <c r="CPP18" s="68"/>
      <c r="CPQ18" s="68"/>
      <c r="CPR18" s="68"/>
      <c r="CPS18" s="68"/>
      <c r="CPT18" s="68"/>
      <c r="CPU18" s="68"/>
      <c r="CPV18" s="68"/>
      <c r="CPW18" s="68"/>
      <c r="CPX18" s="68"/>
      <c r="CPY18" s="68"/>
      <c r="CPZ18" s="68"/>
      <c r="CQA18" s="68"/>
      <c r="CQB18" s="68"/>
      <c r="CQC18" s="68"/>
      <c r="CQD18" s="68"/>
      <c r="CQE18" s="68"/>
      <c r="CQF18" s="68"/>
      <c r="CQG18" s="68"/>
      <c r="CQH18" s="68"/>
      <c r="CQI18" s="68"/>
      <c r="CQJ18" s="68"/>
      <c r="CQK18" s="68"/>
      <c r="CQL18" s="68"/>
      <c r="CQM18" s="68"/>
      <c r="CQN18" s="68"/>
      <c r="CQO18" s="68"/>
      <c r="CQP18" s="68"/>
      <c r="CQQ18" s="68"/>
      <c r="CQR18" s="68"/>
      <c r="CQS18" s="68"/>
      <c r="CQT18" s="68"/>
      <c r="CQU18" s="68"/>
      <c r="CQV18" s="68"/>
      <c r="CQW18" s="68"/>
      <c r="CQX18" s="68"/>
      <c r="CQY18" s="68"/>
      <c r="CQZ18" s="68"/>
      <c r="CRA18" s="68"/>
      <c r="CRB18" s="68"/>
      <c r="CRC18" s="68"/>
      <c r="CRD18" s="68"/>
      <c r="CRE18" s="68"/>
      <c r="CRF18" s="68"/>
      <c r="CRG18" s="68"/>
      <c r="CRH18" s="68"/>
      <c r="CRI18" s="68"/>
      <c r="CRJ18" s="68"/>
      <c r="CRK18" s="68"/>
      <c r="CRL18" s="68"/>
      <c r="CRM18" s="68"/>
      <c r="CRN18" s="68"/>
      <c r="CRO18" s="68"/>
      <c r="CRP18" s="68"/>
      <c r="CRQ18" s="68"/>
      <c r="CRR18" s="68"/>
      <c r="CRS18" s="68"/>
      <c r="CRT18" s="68"/>
      <c r="CRU18" s="68"/>
      <c r="CRV18" s="68"/>
      <c r="CRW18" s="68"/>
      <c r="CRX18" s="68"/>
      <c r="CRY18" s="68"/>
      <c r="CRZ18" s="68"/>
      <c r="CSA18" s="68"/>
      <c r="CSB18" s="68"/>
      <c r="CSC18" s="68"/>
      <c r="CSD18" s="68"/>
      <c r="CSE18" s="68"/>
      <c r="CSF18" s="68"/>
      <c r="CSG18" s="68"/>
      <c r="CSH18" s="68"/>
      <c r="CSI18" s="68"/>
      <c r="CSJ18" s="68"/>
      <c r="CSK18" s="68"/>
      <c r="CSL18" s="68"/>
      <c r="CSM18" s="68"/>
      <c r="CSN18" s="68"/>
      <c r="CSO18" s="68"/>
      <c r="CSP18" s="68"/>
      <c r="CSQ18" s="68"/>
      <c r="CSR18" s="68"/>
      <c r="CSS18" s="68"/>
      <c r="CST18" s="68"/>
      <c r="CSU18" s="68"/>
      <c r="CSV18" s="68"/>
      <c r="CSW18" s="68"/>
      <c r="CSX18" s="68"/>
      <c r="CSY18" s="68"/>
      <c r="CSZ18" s="68"/>
      <c r="CTA18" s="68"/>
      <c r="CTB18" s="68"/>
      <c r="CTC18" s="68"/>
      <c r="CTD18" s="68"/>
      <c r="CTE18" s="68"/>
      <c r="CTF18" s="68"/>
      <c r="CTG18" s="68"/>
      <c r="CTH18" s="68"/>
      <c r="CTI18" s="68"/>
      <c r="CTJ18" s="68"/>
      <c r="CTK18" s="68"/>
      <c r="CTL18" s="68"/>
      <c r="CTM18" s="68"/>
      <c r="CTN18" s="68"/>
      <c r="CTO18" s="68"/>
      <c r="CTP18" s="68"/>
      <c r="CTQ18" s="68"/>
      <c r="CTR18" s="68"/>
      <c r="CTS18" s="68"/>
      <c r="CTT18" s="68"/>
      <c r="CTU18" s="68"/>
      <c r="CTV18" s="68"/>
      <c r="CTW18" s="68"/>
      <c r="CTX18" s="68"/>
      <c r="CTY18" s="68"/>
      <c r="CTZ18" s="68"/>
      <c r="CUA18" s="68"/>
      <c r="CUB18" s="68"/>
      <c r="CUC18" s="68"/>
      <c r="CUD18" s="68"/>
      <c r="CUE18" s="68"/>
      <c r="CUF18" s="68"/>
      <c r="CUG18" s="68"/>
      <c r="CUH18" s="68"/>
      <c r="CUI18" s="68"/>
      <c r="CUJ18" s="68"/>
      <c r="CUK18" s="68"/>
      <c r="CUL18" s="68"/>
      <c r="CUM18" s="68"/>
      <c r="CUN18" s="68"/>
      <c r="CUO18" s="68"/>
      <c r="CUP18" s="68"/>
      <c r="CUQ18" s="68"/>
      <c r="CUR18" s="68"/>
      <c r="CUS18" s="68"/>
      <c r="CUT18" s="68"/>
      <c r="CUU18" s="68"/>
      <c r="CUV18" s="68"/>
      <c r="CUW18" s="68"/>
      <c r="CUX18" s="68"/>
      <c r="CUY18" s="68"/>
      <c r="CUZ18" s="68"/>
      <c r="CVA18" s="68"/>
      <c r="CVB18" s="68"/>
      <c r="CVC18" s="68"/>
      <c r="CVD18" s="68"/>
      <c r="CVE18" s="68"/>
      <c r="CVF18" s="68"/>
      <c r="CVG18" s="68"/>
      <c r="CVH18" s="68"/>
      <c r="CVI18" s="68"/>
      <c r="CVJ18" s="68"/>
      <c r="CVK18" s="68"/>
      <c r="CVL18" s="68"/>
      <c r="CVM18" s="68"/>
      <c r="CVN18" s="68"/>
      <c r="CVO18" s="68"/>
      <c r="CVP18" s="68"/>
      <c r="CVQ18" s="68"/>
      <c r="CVR18" s="68"/>
      <c r="CVS18" s="68"/>
      <c r="CVT18" s="68"/>
      <c r="CVU18" s="68"/>
      <c r="CVV18" s="68"/>
      <c r="CVW18" s="68"/>
      <c r="CVX18" s="68"/>
      <c r="CVY18" s="68"/>
      <c r="CVZ18" s="68"/>
      <c r="CWA18" s="68"/>
      <c r="CWB18" s="68"/>
      <c r="CWC18" s="68"/>
      <c r="CWD18" s="68"/>
      <c r="CWE18" s="68"/>
      <c r="CWF18" s="68"/>
      <c r="CWG18" s="68"/>
      <c r="CWH18" s="68"/>
      <c r="CWI18" s="68"/>
      <c r="CWJ18" s="68"/>
      <c r="CWK18" s="68"/>
      <c r="CWL18" s="68"/>
      <c r="CWM18" s="68"/>
      <c r="CWN18" s="68"/>
      <c r="CWO18" s="68"/>
      <c r="CWP18" s="68"/>
      <c r="CWQ18" s="68"/>
      <c r="CWR18" s="68"/>
      <c r="CWS18" s="68"/>
      <c r="CWT18" s="68"/>
      <c r="CWU18" s="68"/>
      <c r="CWV18" s="68"/>
      <c r="CWW18" s="68"/>
      <c r="CWX18" s="68"/>
      <c r="CWY18" s="68"/>
      <c r="CWZ18" s="68"/>
      <c r="CXA18" s="68"/>
      <c r="CXB18" s="68"/>
      <c r="CXC18" s="68"/>
      <c r="CXD18" s="68"/>
      <c r="CXE18" s="68"/>
      <c r="CXF18" s="68"/>
      <c r="CXG18" s="68"/>
      <c r="CXH18" s="68"/>
      <c r="CXI18" s="68"/>
      <c r="CXJ18" s="68"/>
      <c r="CXK18" s="68"/>
      <c r="CXL18" s="68"/>
      <c r="CXM18" s="68"/>
      <c r="CXN18" s="68"/>
      <c r="CXO18" s="68"/>
      <c r="CXP18" s="68"/>
      <c r="CXQ18" s="68"/>
      <c r="CXR18" s="68"/>
      <c r="CXS18" s="68"/>
      <c r="CXT18" s="68"/>
      <c r="CXU18" s="68"/>
      <c r="CXV18" s="68"/>
      <c r="CXW18" s="68"/>
      <c r="CXX18" s="68"/>
      <c r="CXY18" s="68"/>
      <c r="CXZ18" s="68"/>
      <c r="CYA18" s="68"/>
      <c r="CYB18" s="68"/>
      <c r="CYC18" s="68"/>
      <c r="CYD18" s="68"/>
      <c r="CYE18" s="68"/>
      <c r="CYF18" s="68"/>
      <c r="CYG18" s="68"/>
      <c r="CYH18" s="68"/>
      <c r="CYI18" s="68"/>
      <c r="CYJ18" s="68"/>
      <c r="CYK18" s="68"/>
      <c r="CYL18" s="68"/>
      <c r="CYM18" s="68"/>
      <c r="CYN18" s="68"/>
      <c r="CYO18" s="68"/>
      <c r="CYP18" s="68"/>
      <c r="CYQ18" s="68"/>
      <c r="CYR18" s="68"/>
      <c r="CYS18" s="68"/>
      <c r="CYT18" s="68"/>
      <c r="CYU18" s="68"/>
      <c r="CYV18" s="68"/>
      <c r="CYW18" s="68"/>
      <c r="CYX18" s="68"/>
      <c r="CYY18" s="68"/>
      <c r="CYZ18" s="68"/>
      <c r="CZA18" s="68"/>
      <c r="CZB18" s="68"/>
      <c r="CZC18" s="68"/>
      <c r="CZD18" s="68"/>
      <c r="CZE18" s="68"/>
      <c r="CZF18" s="68"/>
      <c r="CZG18" s="68"/>
      <c r="CZH18" s="68"/>
      <c r="CZI18" s="68"/>
      <c r="CZJ18" s="68"/>
      <c r="CZK18" s="68"/>
      <c r="CZL18" s="68"/>
      <c r="CZM18" s="68"/>
      <c r="CZN18" s="68"/>
      <c r="CZO18" s="68"/>
      <c r="CZP18" s="68"/>
      <c r="CZQ18" s="68"/>
      <c r="CZR18" s="68"/>
      <c r="CZS18" s="68"/>
      <c r="CZT18" s="68"/>
      <c r="CZU18" s="68"/>
      <c r="CZV18" s="68"/>
      <c r="CZW18" s="68"/>
      <c r="CZX18" s="68"/>
      <c r="CZY18" s="68"/>
      <c r="CZZ18" s="68"/>
      <c r="DAA18" s="68"/>
      <c r="DAB18" s="68"/>
      <c r="DAC18" s="68"/>
      <c r="DAD18" s="68"/>
      <c r="DAE18" s="68"/>
      <c r="DAF18" s="68"/>
      <c r="DAG18" s="68"/>
      <c r="DAH18" s="68"/>
      <c r="DAI18" s="68"/>
      <c r="DAJ18" s="68"/>
      <c r="DAK18" s="68"/>
      <c r="DAL18" s="68"/>
      <c r="DAM18" s="68"/>
      <c r="DAN18" s="68"/>
      <c r="DAO18" s="68"/>
      <c r="DAP18" s="68"/>
      <c r="DAQ18" s="68"/>
      <c r="DAR18" s="68"/>
      <c r="DAS18" s="68"/>
      <c r="DAT18" s="68"/>
      <c r="DAU18" s="68"/>
      <c r="DAV18" s="68"/>
      <c r="DAW18" s="68"/>
      <c r="DAX18" s="68"/>
      <c r="DAY18" s="68"/>
      <c r="DAZ18" s="68"/>
      <c r="DBA18" s="68"/>
      <c r="DBB18" s="68"/>
      <c r="DBC18" s="68"/>
      <c r="DBD18" s="68"/>
      <c r="DBE18" s="68"/>
      <c r="DBF18" s="68"/>
      <c r="DBG18" s="68"/>
      <c r="DBH18" s="68"/>
      <c r="DBI18" s="68"/>
      <c r="DBJ18" s="68"/>
      <c r="DBK18" s="68"/>
      <c r="DBL18" s="68"/>
      <c r="DBM18" s="68"/>
      <c r="DBN18" s="68"/>
      <c r="DBO18" s="68"/>
      <c r="DBP18" s="68"/>
      <c r="DBQ18" s="68"/>
      <c r="DBR18" s="68"/>
      <c r="DBS18" s="68"/>
      <c r="DBT18" s="68"/>
      <c r="DBU18" s="68"/>
      <c r="DBV18" s="68"/>
      <c r="DBW18" s="68"/>
      <c r="DBX18" s="68"/>
      <c r="DBY18" s="68"/>
      <c r="DBZ18" s="68"/>
      <c r="DCA18" s="68"/>
      <c r="DCB18" s="68"/>
      <c r="DCC18" s="68"/>
      <c r="DCD18" s="68"/>
      <c r="DCE18" s="68"/>
      <c r="DCF18" s="68"/>
      <c r="DCG18" s="68"/>
      <c r="DCH18" s="68"/>
      <c r="DCI18" s="68"/>
      <c r="DCJ18" s="68"/>
      <c r="DCK18" s="68"/>
      <c r="DCL18" s="68"/>
      <c r="DCM18" s="68"/>
      <c r="DCN18" s="68"/>
      <c r="DCO18" s="68"/>
      <c r="DCP18" s="68"/>
      <c r="DCQ18" s="68"/>
      <c r="DCR18" s="68"/>
      <c r="DCS18" s="68"/>
      <c r="DCT18" s="68"/>
      <c r="DCU18" s="68"/>
      <c r="DCV18" s="68"/>
      <c r="DCW18" s="68"/>
      <c r="DCX18" s="68"/>
      <c r="DCY18" s="68"/>
      <c r="DCZ18" s="68"/>
      <c r="DDA18" s="68"/>
      <c r="DDB18" s="68"/>
      <c r="DDC18" s="68"/>
      <c r="DDD18" s="68"/>
      <c r="DDE18" s="68"/>
      <c r="DDF18" s="68"/>
      <c r="DDG18" s="68"/>
      <c r="DDH18" s="68"/>
      <c r="DDI18" s="68"/>
      <c r="DDJ18" s="68"/>
      <c r="DDK18" s="68"/>
      <c r="DDL18" s="68"/>
      <c r="DDM18" s="68"/>
      <c r="DDN18" s="68"/>
      <c r="DDO18" s="68"/>
      <c r="DDP18" s="68"/>
      <c r="DDQ18" s="68"/>
      <c r="DDR18" s="68"/>
      <c r="DDS18" s="68"/>
      <c r="DDT18" s="68"/>
      <c r="DDU18" s="68"/>
      <c r="DDV18" s="68"/>
      <c r="DDW18" s="68"/>
      <c r="DDX18" s="68"/>
      <c r="DDY18" s="68"/>
      <c r="DDZ18" s="68"/>
      <c r="DEA18" s="68"/>
      <c r="DEB18" s="68"/>
      <c r="DEC18" s="68"/>
      <c r="DED18" s="68"/>
      <c r="DEE18" s="68"/>
      <c r="DEF18" s="68"/>
      <c r="DEG18" s="68"/>
      <c r="DEH18" s="68"/>
      <c r="DEI18" s="68"/>
      <c r="DEJ18" s="68"/>
      <c r="DEK18" s="68"/>
      <c r="DEL18" s="68"/>
      <c r="DEM18" s="68"/>
      <c r="DEN18" s="68"/>
      <c r="DEO18" s="68"/>
      <c r="DEP18" s="68"/>
      <c r="DEQ18" s="68"/>
      <c r="DER18" s="68"/>
      <c r="DES18" s="68"/>
      <c r="DET18" s="68"/>
      <c r="DEU18" s="68"/>
      <c r="DEV18" s="68"/>
      <c r="DEW18" s="68"/>
      <c r="DEX18" s="68"/>
      <c r="DEY18" s="68"/>
      <c r="DEZ18" s="68"/>
      <c r="DFA18" s="68"/>
      <c r="DFB18" s="68"/>
      <c r="DFC18" s="68"/>
      <c r="DFD18" s="68"/>
      <c r="DFE18" s="68"/>
      <c r="DFF18" s="68"/>
      <c r="DFG18" s="68"/>
      <c r="DFH18" s="68"/>
      <c r="DFI18" s="68"/>
      <c r="DFJ18" s="68"/>
      <c r="DFK18" s="68"/>
      <c r="DFL18" s="68"/>
      <c r="DFM18" s="68"/>
      <c r="DFN18" s="68"/>
      <c r="DFO18" s="68"/>
      <c r="DFP18" s="68"/>
      <c r="DFQ18" s="68"/>
      <c r="DFR18" s="68"/>
      <c r="DFS18" s="68"/>
      <c r="DFT18" s="68"/>
      <c r="DFU18" s="68"/>
      <c r="DFV18" s="68"/>
      <c r="DFW18" s="68"/>
      <c r="DFX18" s="68"/>
      <c r="DFY18" s="68"/>
      <c r="DFZ18" s="68"/>
      <c r="DGA18" s="68"/>
      <c r="DGB18" s="68"/>
      <c r="DGC18" s="68"/>
      <c r="DGD18" s="68"/>
      <c r="DGE18" s="68"/>
      <c r="DGF18" s="68"/>
      <c r="DGG18" s="68"/>
      <c r="DGH18" s="68"/>
      <c r="DGI18" s="68"/>
      <c r="DGJ18" s="68"/>
      <c r="DGK18" s="68"/>
      <c r="DGL18" s="68"/>
      <c r="DGM18" s="68"/>
      <c r="DGN18" s="68"/>
      <c r="DGO18" s="68"/>
      <c r="DGP18" s="68"/>
      <c r="DGQ18" s="68"/>
      <c r="DGR18" s="68"/>
      <c r="DGS18" s="68"/>
      <c r="DGT18" s="68"/>
      <c r="DGU18" s="68"/>
      <c r="DGV18" s="68"/>
      <c r="DGW18" s="68"/>
      <c r="DGX18" s="68"/>
      <c r="DGY18" s="68"/>
      <c r="DGZ18" s="68"/>
      <c r="DHA18" s="68"/>
      <c r="DHB18" s="68"/>
      <c r="DHC18" s="68"/>
      <c r="DHD18" s="68"/>
      <c r="DHE18" s="68"/>
      <c r="DHF18" s="68"/>
      <c r="DHG18" s="68"/>
      <c r="DHH18" s="68"/>
      <c r="DHI18" s="68"/>
      <c r="DHJ18" s="68"/>
      <c r="DHK18" s="68"/>
      <c r="DHL18" s="68"/>
      <c r="DHM18" s="68"/>
      <c r="DHN18" s="68"/>
      <c r="DHO18" s="68"/>
      <c r="DHP18" s="68"/>
      <c r="DHQ18" s="68"/>
      <c r="DHR18" s="68"/>
      <c r="DHS18" s="68"/>
      <c r="DHT18" s="68"/>
      <c r="DHU18" s="68"/>
      <c r="DHV18" s="68"/>
      <c r="DHW18" s="68"/>
      <c r="DHX18" s="68"/>
      <c r="DHY18" s="68"/>
      <c r="DHZ18" s="68"/>
      <c r="DIA18" s="68"/>
      <c r="DIB18" s="68"/>
      <c r="DIC18" s="68"/>
      <c r="DID18" s="68"/>
      <c r="DIE18" s="68"/>
      <c r="DIF18" s="68"/>
      <c r="DIG18" s="68"/>
      <c r="DIH18" s="68"/>
      <c r="DII18" s="68"/>
      <c r="DIJ18" s="68"/>
      <c r="DIK18" s="68"/>
      <c r="DIL18" s="68"/>
      <c r="DIM18" s="68"/>
      <c r="DIN18" s="68"/>
      <c r="DIO18" s="68"/>
      <c r="DIP18" s="68"/>
      <c r="DIQ18" s="68"/>
      <c r="DIR18" s="68"/>
      <c r="DIS18" s="68"/>
      <c r="DIT18" s="68"/>
      <c r="DIU18" s="68"/>
      <c r="DIV18" s="68"/>
      <c r="DIW18" s="68"/>
      <c r="DIX18" s="68"/>
      <c r="DIY18" s="68"/>
      <c r="DIZ18" s="68"/>
      <c r="DJA18" s="68"/>
      <c r="DJB18" s="68"/>
      <c r="DJC18" s="68"/>
      <c r="DJD18" s="68"/>
      <c r="DJE18" s="68"/>
      <c r="DJF18" s="68"/>
      <c r="DJG18" s="68"/>
      <c r="DJH18" s="68"/>
      <c r="DJI18" s="68"/>
      <c r="DJJ18" s="68"/>
      <c r="DJK18" s="68"/>
      <c r="DJL18" s="68"/>
      <c r="DJM18" s="68"/>
      <c r="DJN18" s="68"/>
      <c r="DJO18" s="68"/>
      <c r="DJP18" s="68"/>
      <c r="DJQ18" s="68"/>
      <c r="DJR18" s="68"/>
      <c r="DJS18" s="68"/>
      <c r="DJT18" s="68"/>
      <c r="DJU18" s="68"/>
      <c r="DJV18" s="68"/>
      <c r="DJW18" s="68"/>
      <c r="DJX18" s="68"/>
      <c r="DJY18" s="68"/>
      <c r="DJZ18" s="68"/>
      <c r="DKA18" s="68"/>
      <c r="DKB18" s="68"/>
      <c r="DKC18" s="68"/>
      <c r="DKD18" s="68"/>
      <c r="DKE18" s="68"/>
      <c r="DKF18" s="68"/>
      <c r="DKG18" s="68"/>
      <c r="DKH18" s="68"/>
      <c r="DKI18" s="68"/>
      <c r="DKJ18" s="68"/>
      <c r="DKK18" s="68"/>
      <c r="DKL18" s="68"/>
      <c r="DKM18" s="68"/>
      <c r="DKN18" s="68"/>
      <c r="DKO18" s="68"/>
      <c r="DKP18" s="68"/>
      <c r="DKQ18" s="68"/>
      <c r="DKR18" s="68"/>
      <c r="DKS18" s="68"/>
      <c r="DKT18" s="68"/>
      <c r="DKU18" s="68"/>
      <c r="DKV18" s="68"/>
      <c r="DKW18" s="68"/>
      <c r="DKX18" s="68"/>
      <c r="DKY18" s="68"/>
      <c r="DKZ18" s="68"/>
      <c r="DLA18" s="68"/>
      <c r="DLB18" s="68"/>
      <c r="DLC18" s="68"/>
      <c r="DLD18" s="68"/>
      <c r="DLE18" s="68"/>
      <c r="DLF18" s="68"/>
      <c r="DLG18" s="68"/>
      <c r="DLH18" s="68"/>
      <c r="DLI18" s="68"/>
      <c r="DLJ18" s="68"/>
      <c r="DLK18" s="68"/>
      <c r="DLL18" s="68"/>
      <c r="DLM18" s="68"/>
      <c r="DLN18" s="68"/>
      <c r="DLO18" s="68"/>
      <c r="DLP18" s="68"/>
      <c r="DLQ18" s="68"/>
      <c r="DLR18" s="68"/>
      <c r="DLS18" s="68"/>
      <c r="DLT18" s="68"/>
      <c r="DLU18" s="68"/>
      <c r="DLV18" s="68"/>
      <c r="DLW18" s="68"/>
      <c r="DLX18" s="68"/>
      <c r="DLY18" s="68"/>
      <c r="DLZ18" s="68"/>
      <c r="DMA18" s="68"/>
      <c r="DMB18" s="68"/>
      <c r="DMC18" s="68"/>
      <c r="DMD18" s="68"/>
      <c r="DME18" s="68"/>
      <c r="DMF18" s="68"/>
      <c r="DMG18" s="68"/>
      <c r="DMH18" s="68"/>
      <c r="DMI18" s="68"/>
      <c r="DMJ18" s="68"/>
      <c r="DMK18" s="68"/>
      <c r="DML18" s="68"/>
      <c r="DMM18" s="68"/>
      <c r="DMN18" s="68"/>
      <c r="DMO18" s="68"/>
      <c r="DMP18" s="68"/>
      <c r="DMQ18" s="68"/>
      <c r="DMR18" s="68"/>
      <c r="DMS18" s="68"/>
      <c r="DMT18" s="68"/>
      <c r="DMU18" s="68"/>
      <c r="DMV18" s="68"/>
      <c r="DMW18" s="68"/>
      <c r="DMX18" s="68"/>
      <c r="DMY18" s="68"/>
      <c r="DMZ18" s="68"/>
      <c r="DNA18" s="68"/>
      <c r="DNB18" s="68"/>
      <c r="DNC18" s="68"/>
      <c r="DND18" s="68"/>
      <c r="DNE18" s="68"/>
      <c r="DNF18" s="68"/>
      <c r="DNG18" s="68"/>
      <c r="DNH18" s="68"/>
      <c r="DNI18" s="68"/>
      <c r="DNJ18" s="68"/>
      <c r="DNK18" s="68"/>
      <c r="DNL18" s="68"/>
      <c r="DNM18" s="68"/>
      <c r="DNN18" s="68"/>
      <c r="DNO18" s="68"/>
      <c r="DNP18" s="68"/>
      <c r="DNQ18" s="68"/>
      <c r="DNR18" s="68"/>
      <c r="DNS18" s="68"/>
      <c r="DNT18" s="68"/>
      <c r="DNU18" s="68"/>
      <c r="DNV18" s="68"/>
      <c r="DNW18" s="68"/>
      <c r="DNX18" s="68"/>
      <c r="DNY18" s="68"/>
      <c r="DNZ18" s="68"/>
      <c r="DOA18" s="68"/>
      <c r="DOB18" s="68"/>
      <c r="DOC18" s="68"/>
      <c r="DOD18" s="68"/>
      <c r="DOE18" s="68"/>
      <c r="DOF18" s="68"/>
      <c r="DOG18" s="68"/>
      <c r="DOH18" s="68"/>
      <c r="DOI18" s="68"/>
      <c r="DOJ18" s="68"/>
      <c r="DOK18" s="68"/>
      <c r="DOL18" s="68"/>
      <c r="DOM18" s="68"/>
      <c r="DON18" s="68"/>
      <c r="DOO18" s="68"/>
      <c r="DOP18" s="68"/>
      <c r="DOQ18" s="68"/>
      <c r="DOR18" s="68"/>
      <c r="DOS18" s="68"/>
      <c r="DOT18" s="68"/>
      <c r="DOU18" s="68"/>
      <c r="DOV18" s="68"/>
      <c r="DOW18" s="68"/>
      <c r="DOX18" s="68"/>
      <c r="DOY18" s="68"/>
      <c r="DOZ18" s="68"/>
      <c r="DPA18" s="68"/>
      <c r="DPB18" s="68"/>
      <c r="DPC18" s="68"/>
      <c r="DPD18" s="68"/>
      <c r="DPE18" s="68"/>
      <c r="DPF18" s="68"/>
      <c r="DPG18" s="68"/>
      <c r="DPH18" s="68"/>
      <c r="DPI18" s="68"/>
      <c r="DPJ18" s="68"/>
      <c r="DPK18" s="68"/>
      <c r="DPL18" s="68"/>
      <c r="DPM18" s="68"/>
      <c r="DPN18" s="68"/>
      <c r="DPO18" s="68"/>
      <c r="DPP18" s="68"/>
      <c r="DPQ18" s="68"/>
      <c r="DPR18" s="68"/>
      <c r="DPS18" s="68"/>
      <c r="DPT18" s="68"/>
      <c r="DPU18" s="68"/>
      <c r="DPV18" s="68"/>
      <c r="DPW18" s="68"/>
      <c r="DPX18" s="68"/>
      <c r="DPY18" s="68"/>
      <c r="DPZ18" s="68"/>
      <c r="DQA18" s="68"/>
      <c r="DQB18" s="68"/>
      <c r="DQC18" s="68"/>
      <c r="DQD18" s="68"/>
      <c r="DQE18" s="68"/>
      <c r="DQF18" s="68"/>
      <c r="DQG18" s="68"/>
      <c r="DQH18" s="68"/>
      <c r="DQI18" s="68"/>
      <c r="DQJ18" s="68"/>
      <c r="DQK18" s="68"/>
      <c r="DQL18" s="68"/>
      <c r="DQM18" s="68"/>
      <c r="DQN18" s="68"/>
      <c r="DQO18" s="68"/>
      <c r="DQP18" s="68"/>
      <c r="DQQ18" s="68"/>
      <c r="DQR18" s="68"/>
      <c r="DQS18" s="68"/>
      <c r="DQT18" s="68"/>
      <c r="DQU18" s="68"/>
      <c r="DQV18" s="68"/>
      <c r="DQW18" s="68"/>
      <c r="DQX18" s="68"/>
      <c r="DQY18" s="68"/>
      <c r="DQZ18" s="68"/>
      <c r="DRA18" s="68"/>
      <c r="DRB18" s="68"/>
      <c r="DRC18" s="68"/>
      <c r="DRD18" s="68"/>
      <c r="DRE18" s="68"/>
      <c r="DRF18" s="68"/>
      <c r="DRG18" s="68"/>
      <c r="DRH18" s="68"/>
      <c r="DRI18" s="68"/>
      <c r="DRJ18" s="68"/>
      <c r="DRK18" s="68"/>
      <c r="DRL18" s="68"/>
      <c r="DRM18" s="68"/>
      <c r="DRN18" s="68"/>
      <c r="DRO18" s="68"/>
      <c r="DRP18" s="68"/>
      <c r="DRQ18" s="68"/>
      <c r="DRR18" s="68"/>
      <c r="DRS18" s="68"/>
      <c r="DRT18" s="68"/>
      <c r="DRU18" s="68"/>
      <c r="DRV18" s="68"/>
      <c r="DRW18" s="68"/>
      <c r="DRX18" s="68"/>
      <c r="DRY18" s="68"/>
      <c r="DRZ18" s="68"/>
      <c r="DSA18" s="68"/>
      <c r="DSB18" s="68"/>
      <c r="DSC18" s="68"/>
      <c r="DSD18" s="68"/>
      <c r="DSE18" s="68"/>
      <c r="DSF18" s="68"/>
      <c r="DSG18" s="68"/>
      <c r="DSH18" s="68"/>
      <c r="DSI18" s="68"/>
      <c r="DSJ18" s="68"/>
      <c r="DSK18" s="68"/>
      <c r="DSL18" s="68"/>
      <c r="DSM18" s="68"/>
      <c r="DSN18" s="68"/>
      <c r="DSO18" s="68"/>
      <c r="DSP18" s="68"/>
      <c r="DSQ18" s="68"/>
      <c r="DSR18" s="68"/>
      <c r="DSS18" s="68"/>
      <c r="DST18" s="68"/>
      <c r="DSU18" s="68"/>
      <c r="DSV18" s="68"/>
      <c r="DSW18" s="68"/>
      <c r="DSX18" s="68"/>
      <c r="DSY18" s="68"/>
      <c r="DSZ18" s="68"/>
      <c r="DTA18" s="68"/>
      <c r="DTB18" s="68"/>
      <c r="DTC18" s="68"/>
      <c r="DTD18" s="68"/>
      <c r="DTE18" s="68"/>
      <c r="DTF18" s="68"/>
      <c r="DTG18" s="68"/>
      <c r="DTH18" s="68"/>
      <c r="DTI18" s="68"/>
      <c r="DTJ18" s="68"/>
      <c r="DTK18" s="68"/>
      <c r="DTL18" s="68"/>
      <c r="DTM18" s="68"/>
      <c r="DTN18" s="68"/>
      <c r="DTO18" s="68"/>
      <c r="DTP18" s="68"/>
      <c r="DTQ18" s="68"/>
      <c r="DTR18" s="68"/>
      <c r="DTS18" s="68"/>
      <c r="DTT18" s="68"/>
      <c r="DTU18" s="68"/>
      <c r="DTV18" s="68"/>
      <c r="DTW18" s="68"/>
      <c r="DTX18" s="68"/>
      <c r="DTY18" s="68"/>
      <c r="DTZ18" s="68"/>
      <c r="DUA18" s="68"/>
      <c r="DUB18" s="68"/>
      <c r="DUC18" s="68"/>
      <c r="DUD18" s="68"/>
      <c r="DUE18" s="68"/>
      <c r="DUF18" s="68"/>
      <c r="DUG18" s="68"/>
      <c r="DUH18" s="68"/>
      <c r="DUI18" s="68"/>
      <c r="DUJ18" s="68"/>
      <c r="DUK18" s="68"/>
      <c r="DUL18" s="68"/>
      <c r="DUM18" s="68"/>
      <c r="DUN18" s="68"/>
      <c r="DUO18" s="68"/>
      <c r="DUP18" s="68"/>
      <c r="DUQ18" s="68"/>
      <c r="DUR18" s="68"/>
      <c r="DUS18" s="68"/>
      <c r="DUT18" s="68"/>
      <c r="DUU18" s="68"/>
      <c r="DUV18" s="68"/>
      <c r="DUW18" s="68"/>
      <c r="DUX18" s="68"/>
      <c r="DUY18" s="68"/>
      <c r="DUZ18" s="68"/>
      <c r="DVA18" s="68"/>
      <c r="DVB18" s="68"/>
      <c r="DVC18" s="68"/>
      <c r="DVD18" s="68"/>
      <c r="DVE18" s="68"/>
      <c r="DVF18" s="68"/>
      <c r="DVG18" s="68"/>
      <c r="DVH18" s="68"/>
      <c r="DVI18" s="68"/>
      <c r="DVJ18" s="68"/>
      <c r="DVK18" s="68"/>
      <c r="DVL18" s="68"/>
      <c r="DVM18" s="68"/>
      <c r="DVN18" s="68"/>
      <c r="DVO18" s="68"/>
      <c r="DVP18" s="68"/>
      <c r="DVQ18" s="68"/>
      <c r="DVR18" s="68"/>
      <c r="DVS18" s="68"/>
      <c r="DVT18" s="68"/>
      <c r="DVU18" s="68"/>
      <c r="DVV18" s="68"/>
      <c r="DVW18" s="68"/>
      <c r="DVX18" s="68"/>
      <c r="DVY18" s="68"/>
      <c r="DVZ18" s="68"/>
      <c r="DWA18" s="68"/>
      <c r="DWB18" s="68"/>
      <c r="DWC18" s="68"/>
      <c r="DWD18" s="68"/>
      <c r="DWE18" s="68"/>
      <c r="DWF18" s="68"/>
      <c r="DWG18" s="68"/>
      <c r="DWH18" s="68"/>
      <c r="DWI18" s="68"/>
      <c r="DWJ18" s="68"/>
      <c r="DWK18" s="68"/>
      <c r="DWL18" s="68"/>
      <c r="DWM18" s="68"/>
      <c r="DWN18" s="68"/>
      <c r="DWO18" s="68"/>
      <c r="DWP18" s="68"/>
      <c r="DWQ18" s="68"/>
      <c r="DWR18" s="68"/>
      <c r="DWS18" s="68"/>
      <c r="DWT18" s="68"/>
      <c r="DWU18" s="68"/>
      <c r="DWV18" s="68"/>
      <c r="DWW18" s="68"/>
      <c r="DWX18" s="68"/>
      <c r="DWY18" s="68"/>
      <c r="DWZ18" s="68"/>
      <c r="DXA18" s="68"/>
      <c r="DXB18" s="68"/>
      <c r="DXC18" s="68"/>
      <c r="DXD18" s="68"/>
      <c r="DXE18" s="68"/>
      <c r="DXF18" s="68"/>
      <c r="DXG18" s="68"/>
      <c r="DXH18" s="68"/>
      <c r="DXI18" s="68"/>
      <c r="DXJ18" s="68"/>
      <c r="DXK18" s="68"/>
      <c r="DXL18" s="68"/>
      <c r="DXM18" s="68"/>
      <c r="DXN18" s="68"/>
      <c r="DXO18" s="68"/>
      <c r="DXP18" s="68"/>
      <c r="DXQ18" s="68"/>
      <c r="DXR18" s="68"/>
      <c r="DXS18" s="68"/>
      <c r="DXT18" s="68"/>
      <c r="DXU18" s="68"/>
      <c r="DXV18" s="68"/>
      <c r="DXW18" s="68"/>
      <c r="DXX18" s="68"/>
      <c r="DXY18" s="68"/>
      <c r="DXZ18" s="68"/>
      <c r="DYA18" s="68"/>
      <c r="DYB18" s="68"/>
      <c r="DYC18" s="68"/>
      <c r="DYD18" s="68"/>
      <c r="DYE18" s="68"/>
      <c r="DYF18" s="68"/>
      <c r="DYG18" s="68"/>
      <c r="DYH18" s="68"/>
      <c r="DYI18" s="68"/>
      <c r="DYJ18" s="68"/>
      <c r="DYK18" s="68"/>
      <c r="DYL18" s="68"/>
      <c r="DYM18" s="68"/>
      <c r="DYN18" s="68"/>
      <c r="DYO18" s="68"/>
      <c r="DYP18" s="68"/>
      <c r="DYQ18" s="68"/>
      <c r="DYR18" s="68"/>
      <c r="DYS18" s="68"/>
      <c r="DYT18" s="68"/>
      <c r="DYU18" s="68"/>
      <c r="DYV18" s="68"/>
      <c r="DYW18" s="68"/>
      <c r="DYX18" s="68"/>
      <c r="DYY18" s="68"/>
      <c r="DYZ18" s="68"/>
      <c r="DZA18" s="68"/>
      <c r="DZB18" s="68"/>
      <c r="DZC18" s="68"/>
      <c r="DZD18" s="68"/>
      <c r="DZE18" s="68"/>
      <c r="DZF18" s="68"/>
      <c r="DZG18" s="68"/>
      <c r="DZH18" s="68"/>
      <c r="DZI18" s="68"/>
      <c r="DZJ18" s="68"/>
      <c r="DZK18" s="68"/>
      <c r="DZL18" s="68"/>
      <c r="DZM18" s="68"/>
      <c r="DZN18" s="68"/>
      <c r="DZO18" s="68"/>
      <c r="DZP18" s="68"/>
      <c r="DZQ18" s="68"/>
      <c r="DZR18" s="68"/>
      <c r="DZS18" s="68"/>
      <c r="DZT18" s="68"/>
      <c r="DZU18" s="68"/>
      <c r="DZV18" s="68"/>
      <c r="DZW18" s="68"/>
      <c r="DZX18" s="68"/>
      <c r="DZY18" s="68"/>
      <c r="DZZ18" s="68"/>
      <c r="EAA18" s="68"/>
      <c r="EAB18" s="68"/>
      <c r="EAC18" s="68"/>
      <c r="EAD18" s="68"/>
      <c r="EAE18" s="68"/>
      <c r="EAF18" s="68"/>
      <c r="EAG18" s="68"/>
      <c r="EAH18" s="68"/>
      <c r="EAI18" s="68"/>
      <c r="EAJ18" s="68"/>
      <c r="EAK18" s="68"/>
      <c r="EAL18" s="68"/>
      <c r="EAM18" s="68"/>
      <c r="EAN18" s="68"/>
      <c r="EAO18" s="68"/>
      <c r="EAP18" s="68"/>
      <c r="EAQ18" s="68"/>
      <c r="EAR18" s="68"/>
      <c r="EAS18" s="68"/>
      <c r="EAT18" s="68"/>
      <c r="EAU18" s="68"/>
      <c r="EAV18" s="68"/>
      <c r="EAW18" s="68"/>
      <c r="EAX18" s="68"/>
      <c r="EAY18" s="68"/>
      <c r="EAZ18" s="68"/>
      <c r="EBA18" s="68"/>
      <c r="EBB18" s="68"/>
      <c r="EBC18" s="68"/>
      <c r="EBD18" s="68"/>
      <c r="EBE18" s="68"/>
      <c r="EBF18" s="68"/>
      <c r="EBG18" s="68"/>
      <c r="EBH18" s="68"/>
      <c r="EBI18" s="68"/>
      <c r="EBJ18" s="68"/>
      <c r="EBK18" s="68"/>
      <c r="EBL18" s="68"/>
      <c r="EBM18" s="68"/>
      <c r="EBN18" s="68"/>
      <c r="EBO18" s="68"/>
      <c r="EBP18" s="68"/>
      <c r="EBQ18" s="68"/>
      <c r="EBR18" s="68"/>
      <c r="EBS18" s="68"/>
      <c r="EBT18" s="68"/>
      <c r="EBU18" s="68"/>
      <c r="EBV18" s="68"/>
      <c r="EBW18" s="68"/>
      <c r="EBX18" s="68"/>
      <c r="EBY18" s="68"/>
      <c r="EBZ18" s="68"/>
      <c r="ECA18" s="68"/>
      <c r="ECB18" s="68"/>
      <c r="ECC18" s="68"/>
      <c r="ECD18" s="68"/>
      <c r="ECE18" s="68"/>
      <c r="ECF18" s="68"/>
      <c r="ECG18" s="68"/>
      <c r="ECH18" s="68"/>
      <c r="ECI18" s="68"/>
      <c r="ECJ18" s="68"/>
      <c r="ECK18" s="68"/>
      <c r="ECL18" s="68"/>
      <c r="ECM18" s="68"/>
      <c r="ECN18" s="68"/>
      <c r="ECO18" s="68"/>
      <c r="ECP18" s="68"/>
      <c r="ECQ18" s="68"/>
      <c r="ECR18" s="68"/>
      <c r="ECS18" s="68"/>
      <c r="ECT18" s="68"/>
      <c r="ECU18" s="68"/>
      <c r="ECV18" s="68"/>
      <c r="ECW18" s="68"/>
      <c r="ECX18" s="68"/>
      <c r="ECY18" s="68"/>
      <c r="ECZ18" s="68"/>
      <c r="EDA18" s="68"/>
      <c r="EDB18" s="68"/>
      <c r="EDC18" s="68"/>
      <c r="EDD18" s="68"/>
      <c r="EDE18" s="68"/>
      <c r="EDF18" s="68"/>
      <c r="EDG18" s="68"/>
      <c r="EDH18" s="68"/>
      <c r="EDI18" s="68"/>
      <c r="EDJ18" s="68"/>
      <c r="EDK18" s="68"/>
      <c r="EDL18" s="68"/>
      <c r="EDM18" s="68"/>
      <c r="EDN18" s="68"/>
      <c r="EDO18" s="68"/>
      <c r="EDP18" s="68"/>
      <c r="EDQ18" s="68"/>
      <c r="EDR18" s="68"/>
      <c r="EDS18" s="68"/>
      <c r="EDT18" s="68"/>
      <c r="EDU18" s="68"/>
      <c r="EDV18" s="68"/>
      <c r="EDW18" s="68"/>
      <c r="EDX18" s="68"/>
      <c r="EDY18" s="68"/>
      <c r="EDZ18" s="68"/>
      <c r="EEA18" s="68"/>
      <c r="EEB18" s="68"/>
      <c r="EEC18" s="68"/>
      <c r="EED18" s="68"/>
      <c r="EEE18" s="68"/>
      <c r="EEF18" s="68"/>
      <c r="EEG18" s="68"/>
      <c r="EEH18" s="68"/>
      <c r="EEI18" s="68"/>
      <c r="EEJ18" s="68"/>
      <c r="EEK18" s="68"/>
      <c r="EEL18" s="68"/>
      <c r="EEM18" s="68"/>
      <c r="EEN18" s="68"/>
      <c r="EEO18" s="68"/>
      <c r="EEP18" s="68"/>
      <c r="EEQ18" s="68"/>
      <c r="EER18" s="68"/>
      <c r="EES18" s="68"/>
      <c r="EET18" s="68"/>
      <c r="EEU18" s="68"/>
      <c r="EEV18" s="68"/>
      <c r="EEW18" s="68"/>
      <c r="EEX18" s="68"/>
      <c r="EEY18" s="68"/>
      <c r="EEZ18" s="68"/>
      <c r="EFA18" s="68"/>
      <c r="EFB18" s="68"/>
      <c r="EFC18" s="68"/>
      <c r="EFD18" s="68"/>
      <c r="EFE18" s="68"/>
      <c r="EFF18" s="68"/>
      <c r="EFG18" s="68"/>
      <c r="EFH18" s="68"/>
      <c r="EFI18" s="68"/>
      <c r="EFJ18" s="68"/>
      <c r="EFK18" s="68"/>
      <c r="EFL18" s="68"/>
      <c r="EFM18" s="68"/>
      <c r="EFN18" s="68"/>
      <c r="EFO18" s="68"/>
      <c r="EFP18" s="68"/>
      <c r="EFQ18" s="68"/>
      <c r="EFR18" s="68"/>
      <c r="EFS18" s="68"/>
      <c r="EFT18" s="68"/>
      <c r="EFU18" s="68"/>
      <c r="EFV18" s="68"/>
      <c r="EFW18" s="68"/>
      <c r="EFX18" s="68"/>
      <c r="EFY18" s="68"/>
      <c r="EFZ18" s="68"/>
      <c r="EGA18" s="68"/>
      <c r="EGB18" s="68"/>
      <c r="EGC18" s="68"/>
      <c r="EGD18" s="68"/>
      <c r="EGE18" s="68"/>
      <c r="EGF18" s="68"/>
      <c r="EGG18" s="68"/>
      <c r="EGH18" s="68"/>
      <c r="EGI18" s="68"/>
      <c r="EGJ18" s="68"/>
      <c r="EGK18" s="68"/>
      <c r="EGL18" s="68"/>
      <c r="EGM18" s="68"/>
      <c r="EGN18" s="68"/>
      <c r="EGO18" s="68"/>
      <c r="EGP18" s="68"/>
      <c r="EGQ18" s="68"/>
      <c r="EGR18" s="68"/>
      <c r="EGS18" s="68"/>
      <c r="EGT18" s="68"/>
      <c r="EGU18" s="68"/>
      <c r="EGV18" s="68"/>
      <c r="EGW18" s="68"/>
      <c r="EGX18" s="68"/>
      <c r="EGY18" s="68"/>
      <c r="EGZ18" s="68"/>
      <c r="EHA18" s="68"/>
      <c r="EHB18" s="68"/>
      <c r="EHC18" s="68"/>
      <c r="EHD18" s="68"/>
      <c r="EHE18" s="68"/>
      <c r="EHF18" s="68"/>
      <c r="EHG18" s="68"/>
      <c r="EHH18" s="68"/>
      <c r="EHI18" s="68"/>
      <c r="EHJ18" s="68"/>
      <c r="EHK18" s="68"/>
      <c r="EHL18" s="68"/>
      <c r="EHM18" s="68"/>
      <c r="EHN18" s="68"/>
      <c r="EHO18" s="68"/>
      <c r="EHP18" s="68"/>
      <c r="EHQ18" s="68"/>
      <c r="EHR18" s="68"/>
      <c r="EHS18" s="68"/>
      <c r="EHT18" s="68"/>
      <c r="EHU18" s="68"/>
      <c r="EHV18" s="68"/>
      <c r="EHW18" s="68"/>
      <c r="EHX18" s="68"/>
      <c r="EHY18" s="68"/>
      <c r="EHZ18" s="68"/>
      <c r="EIA18" s="68"/>
      <c r="EIB18" s="68"/>
      <c r="EIC18" s="68"/>
      <c r="EID18" s="68"/>
      <c r="EIE18" s="68"/>
      <c r="EIF18" s="68"/>
      <c r="EIG18" s="68"/>
      <c r="EIH18" s="68"/>
      <c r="EII18" s="68"/>
      <c r="EIJ18" s="68"/>
      <c r="EIK18" s="68"/>
      <c r="EIL18" s="68"/>
      <c r="EIM18" s="68"/>
      <c r="EIN18" s="68"/>
      <c r="EIO18" s="68"/>
      <c r="EIP18" s="68"/>
      <c r="EIQ18" s="68"/>
      <c r="EIR18" s="68"/>
      <c r="EIS18" s="68"/>
      <c r="EIT18" s="68"/>
      <c r="EIU18" s="68"/>
      <c r="EIV18" s="68"/>
      <c r="EIW18" s="68"/>
      <c r="EIX18" s="68"/>
      <c r="EIY18" s="68"/>
      <c r="EIZ18" s="68"/>
      <c r="EJA18" s="68"/>
      <c r="EJB18" s="68"/>
      <c r="EJC18" s="68"/>
      <c r="EJD18" s="68"/>
      <c r="EJE18" s="68"/>
      <c r="EJF18" s="68"/>
      <c r="EJG18" s="68"/>
      <c r="EJH18" s="68"/>
      <c r="EJI18" s="68"/>
      <c r="EJJ18" s="68"/>
      <c r="EJK18" s="68"/>
      <c r="EJL18" s="68"/>
      <c r="EJM18" s="68"/>
      <c r="EJN18" s="68"/>
      <c r="EJO18" s="68"/>
      <c r="EJP18" s="68"/>
      <c r="EJQ18" s="68"/>
      <c r="EJR18" s="68"/>
      <c r="EJS18" s="68"/>
      <c r="EJT18" s="68"/>
      <c r="EJU18" s="68"/>
      <c r="EJV18" s="68"/>
      <c r="EJW18" s="68"/>
      <c r="EJX18" s="68"/>
      <c r="EJY18" s="68"/>
      <c r="EJZ18" s="68"/>
      <c r="EKA18" s="68"/>
      <c r="EKB18" s="68"/>
      <c r="EKC18" s="68"/>
      <c r="EKD18" s="68"/>
      <c r="EKE18" s="68"/>
      <c r="EKF18" s="68"/>
      <c r="EKG18" s="68"/>
      <c r="EKH18" s="68"/>
      <c r="EKI18" s="68"/>
      <c r="EKJ18" s="68"/>
      <c r="EKK18" s="68"/>
      <c r="EKL18" s="68"/>
      <c r="EKM18" s="68"/>
      <c r="EKN18" s="68"/>
      <c r="EKO18" s="68"/>
      <c r="EKP18" s="68"/>
      <c r="EKQ18" s="68"/>
      <c r="EKR18" s="68"/>
      <c r="EKS18" s="68"/>
      <c r="EKT18" s="68"/>
      <c r="EKU18" s="68"/>
      <c r="EKV18" s="68"/>
      <c r="EKW18" s="68"/>
      <c r="EKX18" s="68"/>
      <c r="EKY18" s="68"/>
      <c r="EKZ18" s="68"/>
      <c r="ELA18" s="68"/>
      <c r="ELB18" s="68"/>
      <c r="ELC18" s="68"/>
      <c r="ELD18" s="68"/>
      <c r="ELE18" s="68"/>
      <c r="ELF18" s="68"/>
      <c r="ELG18" s="68"/>
      <c r="ELH18" s="68"/>
      <c r="ELI18" s="68"/>
      <c r="ELJ18" s="68"/>
      <c r="ELK18" s="68"/>
      <c r="ELL18" s="68"/>
      <c r="ELM18" s="68"/>
      <c r="ELN18" s="68"/>
      <c r="ELO18" s="68"/>
      <c r="ELP18" s="68"/>
      <c r="ELQ18" s="68"/>
      <c r="ELR18" s="68"/>
      <c r="ELS18" s="68"/>
      <c r="ELT18" s="68"/>
      <c r="ELU18" s="68"/>
      <c r="ELV18" s="68"/>
      <c r="ELW18" s="68"/>
      <c r="ELX18" s="68"/>
      <c r="ELY18" s="68"/>
      <c r="ELZ18" s="68"/>
      <c r="EMA18" s="68"/>
      <c r="EMB18" s="68"/>
      <c r="EMC18" s="68"/>
      <c r="EMD18" s="68"/>
      <c r="EME18" s="68"/>
      <c r="EMF18" s="68"/>
      <c r="EMG18" s="68"/>
      <c r="EMH18" s="68"/>
      <c r="EMI18" s="68"/>
      <c r="EMJ18" s="68"/>
      <c r="EMK18" s="68"/>
      <c r="EML18" s="68"/>
      <c r="EMM18" s="68"/>
      <c r="EMN18" s="68"/>
      <c r="EMO18" s="68"/>
      <c r="EMP18" s="68"/>
      <c r="EMQ18" s="68"/>
      <c r="EMR18" s="68"/>
      <c r="EMS18" s="68"/>
      <c r="EMT18" s="68"/>
      <c r="EMU18" s="68"/>
      <c r="EMV18" s="68"/>
      <c r="EMW18" s="68"/>
      <c r="EMX18" s="68"/>
      <c r="EMY18" s="68"/>
      <c r="EMZ18" s="68"/>
      <c r="ENA18" s="68"/>
      <c r="ENB18" s="68"/>
      <c r="ENC18" s="68"/>
      <c r="END18" s="68"/>
      <c r="ENE18" s="68"/>
      <c r="ENF18" s="68"/>
      <c r="ENG18" s="68"/>
      <c r="ENH18" s="68"/>
      <c r="ENI18" s="68"/>
      <c r="ENJ18" s="68"/>
      <c r="ENK18" s="68"/>
      <c r="ENL18" s="68"/>
      <c r="ENM18" s="68"/>
      <c r="ENN18" s="68"/>
      <c r="ENO18" s="68"/>
      <c r="ENP18" s="68"/>
      <c r="ENQ18" s="68"/>
      <c r="ENR18" s="68"/>
      <c r="ENS18" s="68"/>
      <c r="ENT18" s="68"/>
      <c r="ENU18" s="68"/>
      <c r="ENV18" s="68"/>
      <c r="ENW18" s="68"/>
      <c r="ENX18" s="68"/>
      <c r="ENY18" s="68"/>
      <c r="ENZ18" s="68"/>
      <c r="EOA18" s="68"/>
      <c r="EOB18" s="68"/>
      <c r="EOC18" s="68"/>
      <c r="EOD18" s="68"/>
      <c r="EOE18" s="68"/>
      <c r="EOF18" s="68"/>
      <c r="EOG18" s="68"/>
      <c r="EOH18" s="68"/>
      <c r="EOI18" s="68"/>
      <c r="EOJ18" s="68"/>
      <c r="EOK18" s="68"/>
      <c r="EOL18" s="68"/>
      <c r="EOM18" s="68"/>
      <c r="EON18" s="68"/>
      <c r="EOO18" s="68"/>
      <c r="EOP18" s="68"/>
      <c r="EOQ18" s="68"/>
      <c r="EOR18" s="68"/>
      <c r="EOS18" s="68"/>
      <c r="EOT18" s="68"/>
      <c r="EOU18" s="68"/>
      <c r="EOV18" s="68"/>
      <c r="EOW18" s="68"/>
      <c r="EOX18" s="68"/>
      <c r="EOY18" s="68"/>
      <c r="EOZ18" s="68"/>
      <c r="EPA18" s="68"/>
      <c r="EPB18" s="68"/>
      <c r="EPC18" s="68"/>
      <c r="EPD18" s="68"/>
      <c r="EPE18" s="68"/>
      <c r="EPF18" s="68"/>
      <c r="EPG18" s="68"/>
      <c r="EPH18" s="68"/>
      <c r="EPI18" s="68"/>
      <c r="EPJ18" s="68"/>
      <c r="EPK18" s="68"/>
      <c r="EPL18" s="68"/>
      <c r="EPM18" s="68"/>
      <c r="EPN18" s="68"/>
      <c r="EPO18" s="68"/>
      <c r="EPP18" s="68"/>
      <c r="EPQ18" s="68"/>
      <c r="EPR18" s="68"/>
      <c r="EPS18" s="68"/>
      <c r="EPT18" s="68"/>
      <c r="EPU18" s="68"/>
      <c r="EPV18" s="68"/>
      <c r="EPW18" s="68"/>
      <c r="EPX18" s="68"/>
      <c r="EPY18" s="68"/>
      <c r="EPZ18" s="68"/>
      <c r="EQA18" s="68"/>
      <c r="EQB18" s="68"/>
      <c r="EQC18" s="68"/>
      <c r="EQD18" s="68"/>
      <c r="EQE18" s="68"/>
      <c r="EQF18" s="68"/>
      <c r="EQG18" s="68"/>
      <c r="EQH18" s="68"/>
      <c r="EQI18" s="68"/>
      <c r="EQJ18" s="68"/>
      <c r="EQK18" s="68"/>
      <c r="EQL18" s="68"/>
      <c r="EQM18" s="68"/>
      <c r="EQN18" s="68"/>
      <c r="EQO18" s="68"/>
      <c r="EQP18" s="68"/>
      <c r="EQQ18" s="68"/>
      <c r="EQR18" s="68"/>
      <c r="EQS18" s="68"/>
      <c r="EQT18" s="68"/>
      <c r="EQU18" s="68"/>
      <c r="EQV18" s="68"/>
      <c r="EQW18" s="68"/>
      <c r="EQX18" s="68"/>
      <c r="EQY18" s="68"/>
      <c r="EQZ18" s="68"/>
      <c r="ERA18" s="68"/>
      <c r="ERB18" s="68"/>
      <c r="ERC18" s="68"/>
      <c r="ERD18" s="68"/>
      <c r="ERE18" s="68"/>
      <c r="ERF18" s="68"/>
      <c r="ERG18" s="68"/>
      <c r="ERH18" s="68"/>
      <c r="ERI18" s="68"/>
      <c r="ERJ18" s="68"/>
      <c r="ERK18" s="68"/>
      <c r="ERL18" s="68"/>
      <c r="ERM18" s="68"/>
      <c r="ERN18" s="68"/>
      <c r="ERO18" s="68"/>
      <c r="ERP18" s="68"/>
      <c r="ERQ18" s="68"/>
      <c r="ERR18" s="68"/>
      <c r="ERS18" s="68"/>
      <c r="ERT18" s="68"/>
      <c r="ERU18" s="68"/>
      <c r="ERV18" s="68"/>
      <c r="ERW18" s="68"/>
      <c r="ERX18" s="68"/>
      <c r="ERY18" s="68"/>
      <c r="ERZ18" s="68"/>
      <c r="ESA18" s="68"/>
      <c r="ESB18" s="68"/>
      <c r="ESC18" s="68"/>
      <c r="ESD18" s="68"/>
      <c r="ESE18" s="68"/>
      <c r="ESF18" s="68"/>
      <c r="ESG18" s="68"/>
      <c r="ESH18" s="68"/>
      <c r="ESI18" s="68"/>
      <c r="ESJ18" s="68"/>
      <c r="ESK18" s="68"/>
      <c r="ESL18" s="68"/>
      <c r="ESM18" s="68"/>
      <c r="ESN18" s="68"/>
      <c r="ESO18" s="68"/>
      <c r="ESP18" s="68"/>
      <c r="ESQ18" s="68"/>
      <c r="ESR18" s="68"/>
      <c r="ESS18" s="68"/>
      <c r="EST18" s="68"/>
      <c r="ESU18" s="68"/>
      <c r="ESV18" s="68"/>
      <c r="ESW18" s="68"/>
      <c r="ESX18" s="68"/>
      <c r="ESY18" s="68"/>
      <c r="ESZ18" s="68"/>
      <c r="ETA18" s="68"/>
      <c r="ETB18" s="68"/>
      <c r="ETC18" s="68"/>
      <c r="ETD18" s="68"/>
      <c r="ETE18" s="68"/>
      <c r="ETF18" s="68"/>
      <c r="ETG18" s="68"/>
      <c r="ETH18" s="68"/>
      <c r="ETI18" s="68"/>
      <c r="ETJ18" s="68"/>
      <c r="ETK18" s="68"/>
      <c r="ETL18" s="68"/>
      <c r="ETM18" s="68"/>
      <c r="ETN18" s="68"/>
      <c r="ETO18" s="68"/>
      <c r="ETP18" s="68"/>
      <c r="ETQ18" s="68"/>
      <c r="ETR18" s="68"/>
      <c r="ETS18" s="68"/>
      <c r="ETT18" s="68"/>
      <c r="ETU18" s="68"/>
      <c r="ETV18" s="68"/>
      <c r="ETW18" s="68"/>
      <c r="ETX18" s="68"/>
      <c r="ETY18" s="68"/>
      <c r="ETZ18" s="68"/>
      <c r="EUA18" s="68"/>
      <c r="EUB18" s="68"/>
      <c r="EUC18" s="68"/>
      <c r="EUD18" s="68"/>
      <c r="EUE18" s="68"/>
      <c r="EUF18" s="68"/>
      <c r="EUG18" s="68"/>
      <c r="EUH18" s="68"/>
      <c r="EUI18" s="68"/>
      <c r="EUJ18" s="68"/>
      <c r="EUK18" s="68"/>
      <c r="EUL18" s="68"/>
      <c r="EUM18" s="68"/>
      <c r="EUN18" s="68"/>
      <c r="EUO18" s="68"/>
      <c r="EUP18" s="68"/>
      <c r="EUQ18" s="68"/>
      <c r="EUR18" s="68"/>
      <c r="EUS18" s="68"/>
      <c r="EUT18" s="68"/>
      <c r="EUU18" s="68"/>
      <c r="EUV18" s="68"/>
      <c r="EUW18" s="68"/>
      <c r="EUX18" s="68"/>
      <c r="EUY18" s="68"/>
      <c r="EUZ18" s="68"/>
      <c r="EVA18" s="68"/>
      <c r="EVB18" s="68"/>
      <c r="EVC18" s="68"/>
      <c r="EVD18" s="68"/>
      <c r="EVE18" s="68"/>
      <c r="EVF18" s="68"/>
      <c r="EVG18" s="68"/>
      <c r="EVH18" s="68"/>
      <c r="EVI18" s="68"/>
      <c r="EVJ18" s="68"/>
      <c r="EVK18" s="68"/>
      <c r="EVL18" s="68"/>
      <c r="EVM18" s="68"/>
      <c r="EVN18" s="68"/>
      <c r="EVO18" s="68"/>
      <c r="EVP18" s="68"/>
      <c r="EVQ18" s="68"/>
      <c r="EVR18" s="68"/>
      <c r="EVS18" s="68"/>
      <c r="EVT18" s="68"/>
      <c r="EVU18" s="68"/>
      <c r="EVV18" s="68"/>
      <c r="EVW18" s="68"/>
      <c r="EVX18" s="68"/>
      <c r="EVY18" s="68"/>
      <c r="EVZ18" s="68"/>
      <c r="EWA18" s="68"/>
      <c r="EWB18" s="68"/>
      <c r="EWC18" s="68"/>
      <c r="EWD18" s="68"/>
      <c r="EWE18" s="68"/>
      <c r="EWF18" s="68"/>
      <c r="EWG18" s="68"/>
      <c r="EWH18" s="68"/>
      <c r="EWI18" s="68"/>
      <c r="EWJ18" s="68"/>
      <c r="EWK18" s="68"/>
      <c r="EWL18" s="68"/>
      <c r="EWM18" s="68"/>
      <c r="EWN18" s="68"/>
      <c r="EWO18" s="68"/>
      <c r="EWP18" s="68"/>
      <c r="EWQ18" s="68"/>
      <c r="EWR18" s="68"/>
      <c r="EWS18" s="68"/>
      <c r="EWT18" s="68"/>
      <c r="EWU18" s="68"/>
      <c r="EWV18" s="68"/>
      <c r="EWW18" s="68"/>
      <c r="EWX18" s="68"/>
      <c r="EWY18" s="68"/>
      <c r="EWZ18" s="68"/>
      <c r="EXA18" s="68"/>
      <c r="EXB18" s="68"/>
      <c r="EXC18" s="68"/>
      <c r="EXD18" s="68"/>
      <c r="EXE18" s="68"/>
      <c r="EXF18" s="68"/>
      <c r="EXG18" s="68"/>
      <c r="EXH18" s="68"/>
      <c r="EXI18" s="68"/>
      <c r="EXJ18" s="68"/>
      <c r="EXK18" s="68"/>
      <c r="EXL18" s="68"/>
      <c r="EXM18" s="68"/>
      <c r="EXN18" s="68"/>
      <c r="EXO18" s="68"/>
      <c r="EXP18" s="68"/>
      <c r="EXQ18" s="68"/>
      <c r="EXR18" s="68"/>
      <c r="EXS18" s="68"/>
      <c r="EXT18" s="68"/>
      <c r="EXU18" s="68"/>
      <c r="EXV18" s="68"/>
      <c r="EXW18" s="68"/>
      <c r="EXX18" s="68"/>
      <c r="EXY18" s="68"/>
      <c r="EXZ18" s="68"/>
      <c r="EYA18" s="68"/>
      <c r="EYB18" s="68"/>
      <c r="EYC18" s="68"/>
      <c r="EYD18" s="68"/>
      <c r="EYE18" s="68"/>
      <c r="EYF18" s="68"/>
      <c r="EYG18" s="68"/>
      <c r="EYH18" s="68"/>
      <c r="EYI18" s="68"/>
      <c r="EYJ18" s="68"/>
      <c r="EYK18" s="68"/>
      <c r="EYL18" s="68"/>
      <c r="EYM18" s="68"/>
      <c r="EYN18" s="68"/>
      <c r="EYO18" s="68"/>
      <c r="EYP18" s="68"/>
      <c r="EYQ18" s="68"/>
      <c r="EYR18" s="68"/>
      <c r="EYS18" s="68"/>
      <c r="EYT18" s="68"/>
      <c r="EYU18" s="68"/>
      <c r="EYV18" s="68"/>
      <c r="EYW18" s="68"/>
      <c r="EYX18" s="68"/>
      <c r="EYY18" s="68"/>
      <c r="EYZ18" s="68"/>
      <c r="EZA18" s="68"/>
      <c r="EZB18" s="68"/>
      <c r="EZC18" s="68"/>
      <c r="EZD18" s="68"/>
      <c r="EZE18" s="68"/>
      <c r="EZF18" s="68"/>
      <c r="EZG18" s="68"/>
      <c r="EZH18" s="68"/>
      <c r="EZI18" s="68"/>
      <c r="EZJ18" s="68"/>
      <c r="EZK18" s="68"/>
      <c r="EZL18" s="68"/>
      <c r="EZM18" s="68"/>
      <c r="EZN18" s="68"/>
      <c r="EZO18" s="68"/>
      <c r="EZP18" s="68"/>
      <c r="EZQ18" s="68"/>
      <c r="EZR18" s="68"/>
      <c r="EZS18" s="68"/>
      <c r="EZT18" s="68"/>
      <c r="EZU18" s="68"/>
      <c r="EZV18" s="68"/>
      <c r="EZW18" s="68"/>
      <c r="EZX18" s="68"/>
      <c r="EZY18" s="68"/>
      <c r="EZZ18" s="68"/>
      <c r="FAA18" s="68"/>
      <c r="FAB18" s="68"/>
      <c r="FAC18" s="68"/>
      <c r="FAD18" s="68"/>
      <c r="FAE18" s="68"/>
      <c r="FAF18" s="68"/>
      <c r="FAG18" s="68"/>
      <c r="FAH18" s="68"/>
      <c r="FAI18" s="68"/>
      <c r="FAJ18" s="68"/>
      <c r="FAK18" s="68"/>
      <c r="FAL18" s="68"/>
      <c r="FAM18" s="68"/>
      <c r="FAN18" s="68"/>
      <c r="FAO18" s="68"/>
      <c r="FAP18" s="68"/>
      <c r="FAQ18" s="68"/>
      <c r="FAR18" s="68"/>
      <c r="FAS18" s="68"/>
      <c r="FAT18" s="68"/>
      <c r="FAU18" s="68"/>
      <c r="FAV18" s="68"/>
      <c r="FAW18" s="68"/>
      <c r="FAX18" s="68"/>
      <c r="FAY18" s="68"/>
      <c r="FAZ18" s="68"/>
      <c r="FBA18" s="68"/>
      <c r="FBB18" s="68"/>
      <c r="FBC18" s="68"/>
      <c r="FBD18" s="68"/>
      <c r="FBE18" s="68"/>
      <c r="FBF18" s="68"/>
      <c r="FBG18" s="68"/>
      <c r="FBH18" s="68"/>
      <c r="FBI18" s="68"/>
      <c r="FBJ18" s="68"/>
      <c r="FBK18" s="68"/>
      <c r="FBL18" s="68"/>
      <c r="FBM18" s="68"/>
      <c r="FBN18" s="68"/>
      <c r="FBO18" s="68"/>
      <c r="FBP18" s="68"/>
      <c r="FBQ18" s="68"/>
      <c r="FBR18" s="68"/>
      <c r="FBS18" s="68"/>
      <c r="FBT18" s="68"/>
      <c r="FBU18" s="68"/>
      <c r="FBV18" s="68"/>
      <c r="FBW18" s="68"/>
      <c r="FBX18" s="68"/>
      <c r="FBY18" s="68"/>
      <c r="FBZ18" s="68"/>
      <c r="FCA18" s="68"/>
      <c r="FCB18" s="68"/>
      <c r="FCC18" s="68"/>
      <c r="FCD18" s="68"/>
      <c r="FCE18" s="68"/>
      <c r="FCF18" s="68"/>
      <c r="FCG18" s="68"/>
      <c r="FCH18" s="68"/>
      <c r="FCI18" s="68"/>
      <c r="FCJ18" s="68"/>
      <c r="FCK18" s="68"/>
      <c r="FCL18" s="68"/>
      <c r="FCM18" s="68"/>
      <c r="FCN18" s="68"/>
      <c r="FCO18" s="68"/>
      <c r="FCP18" s="68"/>
      <c r="FCQ18" s="68"/>
      <c r="FCR18" s="68"/>
      <c r="FCS18" s="68"/>
      <c r="FCT18" s="68"/>
      <c r="FCU18" s="68"/>
      <c r="FCV18" s="68"/>
      <c r="FCW18" s="68"/>
      <c r="FCX18" s="68"/>
      <c r="FCY18" s="68"/>
      <c r="FCZ18" s="68"/>
      <c r="FDA18" s="68"/>
      <c r="FDB18" s="68"/>
      <c r="FDC18" s="68"/>
      <c r="FDD18" s="68"/>
      <c r="FDE18" s="68"/>
      <c r="FDF18" s="68"/>
      <c r="FDG18" s="68"/>
      <c r="FDH18" s="68"/>
      <c r="FDI18" s="68"/>
      <c r="FDJ18" s="68"/>
      <c r="FDK18" s="68"/>
      <c r="FDL18" s="68"/>
      <c r="FDM18" s="68"/>
      <c r="FDN18" s="68"/>
      <c r="FDO18" s="68"/>
      <c r="FDP18" s="68"/>
      <c r="FDQ18" s="68"/>
      <c r="FDR18" s="68"/>
      <c r="FDS18" s="68"/>
      <c r="FDT18" s="68"/>
      <c r="FDU18" s="68"/>
      <c r="FDV18" s="68"/>
      <c r="FDW18" s="68"/>
      <c r="FDX18" s="68"/>
      <c r="FDY18" s="68"/>
      <c r="FDZ18" s="68"/>
      <c r="FEA18" s="68"/>
      <c r="FEB18" s="68"/>
      <c r="FEC18" s="68"/>
      <c r="FED18" s="68"/>
      <c r="FEE18" s="68"/>
      <c r="FEF18" s="68"/>
      <c r="FEG18" s="68"/>
      <c r="FEH18" s="68"/>
      <c r="FEI18" s="68"/>
      <c r="FEJ18" s="68"/>
      <c r="FEK18" s="68"/>
      <c r="FEL18" s="68"/>
      <c r="FEM18" s="68"/>
      <c r="FEN18" s="68"/>
      <c r="FEO18" s="68"/>
      <c r="FEP18" s="68"/>
      <c r="FEQ18" s="68"/>
      <c r="FER18" s="68"/>
      <c r="FES18" s="68"/>
      <c r="FET18" s="68"/>
      <c r="FEU18" s="68"/>
      <c r="FEV18" s="68"/>
      <c r="FEW18" s="68"/>
      <c r="FEX18" s="68"/>
      <c r="FEY18" s="68"/>
      <c r="FEZ18" s="68"/>
      <c r="FFA18" s="68"/>
      <c r="FFB18" s="68"/>
      <c r="FFC18" s="68"/>
      <c r="FFD18" s="68"/>
      <c r="FFE18" s="68"/>
      <c r="FFF18" s="68"/>
      <c r="FFG18" s="68"/>
      <c r="FFH18" s="68"/>
      <c r="FFI18" s="68"/>
      <c r="FFJ18" s="68"/>
      <c r="FFK18" s="68"/>
      <c r="FFL18" s="68"/>
      <c r="FFM18" s="68"/>
      <c r="FFN18" s="68"/>
      <c r="FFO18" s="68"/>
      <c r="FFP18" s="68"/>
      <c r="FFQ18" s="68"/>
      <c r="FFR18" s="68"/>
      <c r="FFS18" s="68"/>
      <c r="FFT18" s="68"/>
      <c r="FFU18" s="68"/>
      <c r="FFV18" s="68"/>
      <c r="FFW18" s="68"/>
      <c r="FFX18" s="68"/>
      <c r="FFY18" s="68"/>
      <c r="FFZ18" s="68"/>
      <c r="FGA18" s="68"/>
      <c r="FGB18" s="68"/>
      <c r="FGC18" s="68"/>
      <c r="FGD18" s="68"/>
      <c r="FGE18" s="68"/>
      <c r="FGF18" s="68"/>
      <c r="FGG18" s="68"/>
      <c r="FGH18" s="68"/>
      <c r="FGI18" s="68"/>
      <c r="FGJ18" s="68"/>
      <c r="FGK18" s="68"/>
      <c r="FGL18" s="68"/>
      <c r="FGM18" s="68"/>
      <c r="FGN18" s="68"/>
      <c r="FGO18" s="68"/>
      <c r="FGP18" s="68"/>
      <c r="FGQ18" s="68"/>
      <c r="FGR18" s="68"/>
      <c r="FGS18" s="68"/>
      <c r="FGT18" s="68"/>
      <c r="FGU18" s="68"/>
      <c r="FGV18" s="68"/>
      <c r="FGW18" s="68"/>
      <c r="FGX18" s="68"/>
      <c r="FGY18" s="68"/>
      <c r="FGZ18" s="68"/>
      <c r="FHA18" s="68"/>
      <c r="FHB18" s="68"/>
      <c r="FHC18" s="68"/>
      <c r="FHD18" s="68"/>
      <c r="FHE18" s="68"/>
      <c r="FHF18" s="68"/>
      <c r="FHG18" s="68"/>
      <c r="FHH18" s="68"/>
      <c r="FHI18" s="68"/>
      <c r="FHJ18" s="68"/>
      <c r="FHK18" s="68"/>
      <c r="FHL18" s="68"/>
      <c r="FHM18" s="68"/>
      <c r="FHN18" s="68"/>
      <c r="FHO18" s="68"/>
      <c r="FHP18" s="68"/>
      <c r="FHQ18" s="68"/>
      <c r="FHR18" s="68"/>
      <c r="FHS18" s="68"/>
      <c r="FHT18" s="68"/>
      <c r="FHU18" s="68"/>
      <c r="FHV18" s="68"/>
      <c r="FHW18" s="68"/>
      <c r="FHX18" s="68"/>
      <c r="FHY18" s="68"/>
      <c r="FHZ18" s="68"/>
      <c r="FIA18" s="68"/>
      <c r="FIB18" s="68"/>
      <c r="FIC18" s="68"/>
      <c r="FID18" s="68"/>
      <c r="FIE18" s="68"/>
      <c r="FIF18" s="68"/>
      <c r="FIG18" s="68"/>
      <c r="FIH18" s="68"/>
      <c r="FII18" s="68"/>
      <c r="FIJ18" s="68"/>
      <c r="FIK18" s="68"/>
      <c r="FIL18" s="68"/>
      <c r="FIM18" s="68"/>
      <c r="FIN18" s="68"/>
      <c r="FIO18" s="68"/>
      <c r="FIP18" s="68"/>
      <c r="FIQ18" s="68"/>
      <c r="FIR18" s="68"/>
      <c r="FIS18" s="68"/>
      <c r="FIT18" s="68"/>
      <c r="FIU18" s="68"/>
      <c r="FIV18" s="68"/>
      <c r="FIW18" s="68"/>
    </row>
    <row r="19" spans="1:4313" ht="89.25" customHeight="1" thickBot="1" x14ac:dyDescent="0.3">
      <c r="B19" s="589"/>
      <c r="C19" s="592"/>
      <c r="D19" s="595"/>
      <c r="E19" s="89" t="s">
        <v>759</v>
      </c>
      <c r="F19" s="90" t="s">
        <v>805</v>
      </c>
      <c r="G19" s="91" t="s">
        <v>806</v>
      </c>
      <c r="H19" s="92" t="s">
        <v>802</v>
      </c>
      <c r="I19" s="93" t="s">
        <v>763</v>
      </c>
      <c r="J19" s="93" t="s">
        <v>763</v>
      </c>
      <c r="K19" s="93" t="s">
        <v>763</v>
      </c>
      <c r="L19" s="92">
        <v>6</v>
      </c>
      <c r="M19" s="93" t="str">
        <f t="shared" si="14"/>
        <v>Alto</v>
      </c>
      <c r="N19" s="92">
        <v>3</v>
      </c>
      <c r="O19" s="93" t="str">
        <f>+IF(N19=0,"",IF(N19=1,"Esporádica",IF(N19=2,"Ocasional",IF(N19=3,"Frecuente",IF(N19=4,"Continua","")))))</f>
        <v>Frecuente</v>
      </c>
      <c r="P19" s="90">
        <f t="shared" si="8"/>
        <v>18</v>
      </c>
      <c r="Q19" s="90" t="str">
        <f t="shared" si="9"/>
        <v>Alto</v>
      </c>
      <c r="R19" s="92">
        <v>25</v>
      </c>
      <c r="S19" s="93" t="str">
        <f t="shared" si="10"/>
        <v>Grave</v>
      </c>
      <c r="T19" s="90">
        <f t="shared" ref="T19" si="15">+R19*P19</f>
        <v>450</v>
      </c>
      <c r="U19" s="90" t="str">
        <f t="shared" si="12"/>
        <v>II</v>
      </c>
      <c r="V19" s="94" t="str">
        <f t="shared" si="13"/>
        <v>No Aceptable  o Aceptable con control específico</v>
      </c>
      <c r="W19" s="95">
        <v>2</v>
      </c>
      <c r="X19" s="92" t="s">
        <v>803</v>
      </c>
      <c r="Y19" s="96" t="s">
        <v>759</v>
      </c>
      <c r="Z19" s="93" t="s">
        <v>763</v>
      </c>
      <c r="AA19" s="93" t="s">
        <v>763</v>
      </c>
      <c r="AB19" s="97" t="s">
        <v>765</v>
      </c>
      <c r="AC19" s="97" t="s">
        <v>807</v>
      </c>
      <c r="AD19" s="96" t="s">
        <v>763</v>
      </c>
      <c r="AE19" s="93" t="s">
        <v>799</v>
      </c>
      <c r="AF19" s="93" t="s">
        <v>784</v>
      </c>
      <c r="AG19" s="98" t="s">
        <v>770</v>
      </c>
      <c r="AH19" s="99"/>
    </row>
    <row r="20" spans="1:4313" ht="89.25" customHeight="1" thickBot="1" x14ac:dyDescent="0.3">
      <c r="B20" s="587" t="s">
        <v>756</v>
      </c>
      <c r="C20" s="590" t="s">
        <v>808</v>
      </c>
      <c r="D20" s="593" t="s">
        <v>809</v>
      </c>
      <c r="E20" s="55" t="s">
        <v>759</v>
      </c>
      <c r="F20" s="56" t="s">
        <v>760</v>
      </c>
      <c r="G20" s="55" t="s">
        <v>810</v>
      </c>
      <c r="H20" s="100" t="s">
        <v>811</v>
      </c>
      <c r="I20" s="58" t="s">
        <v>763</v>
      </c>
      <c r="J20" s="58" t="s">
        <v>763</v>
      </c>
      <c r="K20" s="58" t="s">
        <v>763</v>
      </c>
      <c r="L20" s="59">
        <v>2</v>
      </c>
      <c r="M20" s="58" t="str">
        <f>+IF(L20="","Bajo",IF(L20=2,"Medio",IF(L20=6,"Alto",IF(L20=10,"Muy Alto",""))))</f>
        <v>Medio</v>
      </c>
      <c r="N20" s="59">
        <v>2</v>
      </c>
      <c r="O20" s="58" t="str">
        <f t="shared" ref="O20" si="16">+IF(N20=0,"",IF(N20=1,"Esporádica",IF(N20=2,"Ocasional",IF(N20=3,"Frecuente",IF(N20=4,"Continua","")))))</f>
        <v>Ocasional</v>
      </c>
      <c r="P20" s="60">
        <f>+IF(L20="",N20,(N20*L20))</f>
        <v>4</v>
      </c>
      <c r="Q20" s="60" t="str">
        <f>+IF(P20=0,"",IF(P20&lt;5,"Bajo",IF(P20&lt;9,"Medio",IF(P20&lt;21,"Alto",IF(P20&lt;41,"Muy Alto","")))))</f>
        <v>Bajo</v>
      </c>
      <c r="R20" s="59">
        <v>25</v>
      </c>
      <c r="S20" s="58" t="str">
        <f>+IF(R20=0,"",IF(R20&lt;11,"Leve",IF(R20&lt;26,"Grave",IF(R20&lt;61,"Muy Grave",IF(R20&lt;101,"Muerte","")))))</f>
        <v>Grave</v>
      </c>
      <c r="T20" s="60">
        <f>+R20*P20</f>
        <v>100</v>
      </c>
      <c r="U20" s="60" t="str">
        <f>+IF(T20=0,"",IF(T20&lt;21,"IV",IF(T20&lt;121,"III",IF(T20&lt;501,"II",IF(T20&lt;4001,"I","")))))</f>
        <v>III</v>
      </c>
      <c r="V20" s="61" t="str">
        <f>+IF(U20=0,"",IF(U20="I","No Aceptable",IF(U20="II","No Aceptable  o Aceptable con control específico",IF(U20="III","Mejorable",IF(U20="IV","Aceptable","")))))</f>
        <v>Mejorable</v>
      </c>
      <c r="W20" s="62">
        <v>9</v>
      </c>
      <c r="X20" s="55" t="s">
        <v>764</v>
      </c>
      <c r="Y20" s="58" t="s">
        <v>759</v>
      </c>
      <c r="Z20" s="58" t="s">
        <v>763</v>
      </c>
      <c r="AA20" s="58" t="s">
        <v>763</v>
      </c>
      <c r="AB20" s="101" t="s">
        <v>765</v>
      </c>
      <c r="AC20" s="100" t="s">
        <v>812</v>
      </c>
      <c r="AD20" s="66" t="s">
        <v>767</v>
      </c>
      <c r="AE20" s="58" t="s">
        <v>813</v>
      </c>
      <c r="AF20" s="58" t="s">
        <v>769</v>
      </c>
      <c r="AG20" s="58" t="s">
        <v>770</v>
      </c>
      <c r="AH20" s="67"/>
    </row>
    <row r="21" spans="1:4313" ht="132.75" customHeight="1" thickBot="1" x14ac:dyDescent="0.3">
      <c r="B21" s="588"/>
      <c r="C21" s="591"/>
      <c r="D21" s="594"/>
      <c r="E21" s="70" t="s">
        <v>759</v>
      </c>
      <c r="F21" s="71" t="s">
        <v>772</v>
      </c>
      <c r="G21" s="70" t="s">
        <v>773</v>
      </c>
      <c r="H21" s="70" t="s">
        <v>774</v>
      </c>
      <c r="I21" s="73" t="s">
        <v>763</v>
      </c>
      <c r="J21" s="73" t="s">
        <v>763</v>
      </c>
      <c r="K21" s="73" t="s">
        <v>763</v>
      </c>
      <c r="L21" s="74">
        <v>6</v>
      </c>
      <c r="M21" s="73" t="str">
        <f t="shared" ref="M21" si="17">+IF(L21="","Bajo",IF(L21=2,"Medio",IF(L21=6,"Alto",IF(L21=10,"Muy Alto",""))))</f>
        <v>Alto</v>
      </c>
      <c r="N21" s="74">
        <v>3</v>
      </c>
      <c r="O21" s="73" t="str">
        <f>+IF(N21=0,"",IF(N21=1,"Esporádica",IF(N21=2,"Ocasional",IF(N21=3,"Frecuente",IF(N21=4,"Continua","")))))</f>
        <v>Frecuente</v>
      </c>
      <c r="P21" s="75">
        <f t="shared" ref="P21" si="18">+IF(L21="",N21,(N21*L21))</f>
        <v>18</v>
      </c>
      <c r="Q21" s="75" t="str">
        <f t="shared" ref="Q21" si="19">+IF(P21=0,"",IF(P21&lt;5,"Bajo",IF(P21&lt;9,"Medio",IF(P21&lt;21,"Alto",IF(P21&lt;41,"Muy Alto","")))))</f>
        <v>Alto</v>
      </c>
      <c r="R21" s="74">
        <v>25</v>
      </c>
      <c r="S21" s="73" t="str">
        <f t="shared" ref="S21" si="20">+IF(R21=0,"",IF(R21&lt;11,"Leve",IF(R21&lt;26,"Grave",IF(R21&lt;61,"Muy Grave",IF(R21&lt;101,"Muerte","")))))</f>
        <v>Grave</v>
      </c>
      <c r="T21" s="75">
        <f t="shared" ref="T21" si="21">+R21*P21</f>
        <v>450</v>
      </c>
      <c r="U21" s="75" t="str">
        <f t="shared" ref="U21" si="22">+IF(T21=0,"",IF(T21&lt;21,"IV",IF(T21&lt;121,"III",IF(T21&lt;501,"II",IF(T21&lt;4001,"I","")))))</f>
        <v>II</v>
      </c>
      <c r="V21" s="76" t="str">
        <f t="shared" ref="V21" si="23">+IF(U21=0,"",IF(U21="I","No Aceptable",IF(U21="II","No Aceptable  o Aceptable con control específico",IF(U21="III","Aceptable",IF(U21="IV","Aceptable","")))))</f>
        <v>No Aceptable  o Aceptable con control específico</v>
      </c>
      <c r="W21" s="77">
        <v>9</v>
      </c>
      <c r="X21" s="70" t="s">
        <v>775</v>
      </c>
      <c r="Y21" s="64" t="s">
        <v>759</v>
      </c>
      <c r="Z21" s="102" t="s">
        <v>763</v>
      </c>
      <c r="AA21" s="102" t="s">
        <v>763</v>
      </c>
      <c r="AB21" s="103" t="s">
        <v>814</v>
      </c>
      <c r="AC21" s="104" t="s">
        <v>776</v>
      </c>
      <c r="AD21" s="105" t="s">
        <v>763</v>
      </c>
      <c r="AE21" s="102" t="s">
        <v>813</v>
      </c>
      <c r="AF21" s="58" t="s">
        <v>769</v>
      </c>
      <c r="AG21" s="58" t="s">
        <v>770</v>
      </c>
      <c r="AH21" s="80"/>
    </row>
    <row r="22" spans="1:4313" ht="108" customHeight="1" thickBot="1" x14ac:dyDescent="0.3">
      <c r="B22" s="588"/>
      <c r="C22" s="591"/>
      <c r="D22" s="594"/>
      <c r="E22" s="83" t="s">
        <v>759</v>
      </c>
      <c r="F22" s="71" t="s">
        <v>778</v>
      </c>
      <c r="G22" s="84" t="s">
        <v>779</v>
      </c>
      <c r="H22" s="74" t="s">
        <v>780</v>
      </c>
      <c r="I22" s="73" t="s">
        <v>763</v>
      </c>
      <c r="J22" s="73" t="s">
        <v>763</v>
      </c>
      <c r="K22" s="73" t="s">
        <v>763</v>
      </c>
      <c r="L22" s="74">
        <v>6</v>
      </c>
      <c r="M22" s="73" t="str">
        <f>+IF(L22="","Bajo",IF(L22=2,"Medio",IF(L22=6,"Alto",IF(L22=10,"Muy Alto",""))))</f>
        <v>Alto</v>
      </c>
      <c r="N22" s="74">
        <v>3</v>
      </c>
      <c r="O22" s="73" t="str">
        <f t="shared" ref="O22:O27" si="24">+IF(N22=0,"",IF(N22=1,"Esporádica",IF(N22=2,"Ocasional",IF(N22=3,"Frecuente",IF(N22=4,"Continua","")))))</f>
        <v>Frecuente</v>
      </c>
      <c r="P22" s="75">
        <f>+IF(L22="",N22,(N22*L22))</f>
        <v>18</v>
      </c>
      <c r="Q22" s="75" t="str">
        <f>+IF(P22=0,"",IF(P22&lt;5,"Bajo",IF(P22&lt;9,"Medio",IF(P22&lt;21,"Alto",IF(P22&lt;41,"Muy Alto","")))))</f>
        <v>Alto</v>
      </c>
      <c r="R22" s="74">
        <v>25</v>
      </c>
      <c r="S22" s="73" t="str">
        <f>+IF(R22=0,"",IF(R22&lt;11,"Leve",IF(R22&lt;26,"Grave",IF(R22&lt;61,"Muy Grave",IF(R22&lt;101,"Muerte","")))))</f>
        <v>Grave</v>
      </c>
      <c r="T22" s="75">
        <f>+R22*P22</f>
        <v>450</v>
      </c>
      <c r="U22" s="75" t="str">
        <f>+IF(T22=0,"",IF(T22&lt;21,"IV",IF(T22&lt;121,"III",IF(T22&lt;501,"II",IF(T22&lt;4001,"I","")))))</f>
        <v>II</v>
      </c>
      <c r="V22" s="76" t="str">
        <f>+IF(U22=0,"",IF(U22="I","No Aceptable",IF(U22="II","No Aceptable  o Aceptable con control específico",IF(U22="III","Mejorable",IF(U22="IV","Aceptable","")))))</f>
        <v>No Aceptable  o Aceptable con control específico</v>
      </c>
      <c r="W22" s="77">
        <v>9</v>
      </c>
      <c r="X22" s="74" t="s">
        <v>780</v>
      </c>
      <c r="Y22" s="73" t="s">
        <v>759</v>
      </c>
      <c r="Z22" s="73" t="s">
        <v>763</v>
      </c>
      <c r="AA22" s="73" t="s">
        <v>763</v>
      </c>
      <c r="AB22" s="78" t="s">
        <v>787</v>
      </c>
      <c r="AC22" s="78" t="s">
        <v>782</v>
      </c>
      <c r="AD22" s="73" t="s">
        <v>763</v>
      </c>
      <c r="AE22" s="73" t="s">
        <v>813</v>
      </c>
      <c r="AF22" s="73" t="s">
        <v>784</v>
      </c>
      <c r="AG22" s="58" t="s">
        <v>770</v>
      </c>
      <c r="AH22" s="80"/>
    </row>
    <row r="23" spans="1:4313" ht="89.25" customHeight="1" thickBot="1" x14ac:dyDescent="0.3">
      <c r="B23" s="588"/>
      <c r="C23" s="591"/>
      <c r="D23" s="594"/>
      <c r="E23" s="83" t="s">
        <v>759</v>
      </c>
      <c r="F23" s="71" t="s">
        <v>785</v>
      </c>
      <c r="G23" s="84" t="s">
        <v>786</v>
      </c>
      <c r="H23" s="74" t="s">
        <v>780</v>
      </c>
      <c r="I23" s="73" t="s">
        <v>763</v>
      </c>
      <c r="J23" s="73" t="s">
        <v>763</v>
      </c>
      <c r="K23" s="73" t="s">
        <v>763</v>
      </c>
      <c r="L23" s="74">
        <v>6</v>
      </c>
      <c r="M23" s="73" t="str">
        <f>+IF(L23="","Bajo",IF(L23=2,"Medio",IF(L23=6,"Alto",IF(L23=10,"Muy Alto",""))))</f>
        <v>Alto</v>
      </c>
      <c r="N23" s="74">
        <v>3</v>
      </c>
      <c r="O23" s="73" t="str">
        <f t="shared" si="24"/>
        <v>Frecuente</v>
      </c>
      <c r="P23" s="75">
        <f t="shared" ref="P23:P28" si="25">+IF(L23="",N23,(N23*L23))</f>
        <v>18</v>
      </c>
      <c r="Q23" s="75" t="str">
        <f t="shared" ref="Q23:Q28" si="26">+IF(P23=0,"",IF(P23&lt;5,"Bajo",IF(P23&lt;9,"Medio",IF(P23&lt;21,"Alto",IF(P23&lt;41,"Muy Alto","")))))</f>
        <v>Alto</v>
      </c>
      <c r="R23" s="74">
        <v>25</v>
      </c>
      <c r="S23" s="73" t="str">
        <f t="shared" ref="S23:S24" si="27">+IF(R23=0,"",IF(R23&lt;11,"Leve",IF(R23&lt;26,"Grave",IF(R23&lt;61,"Muy Grave",IF(R23&lt;101,"Muerte","")))))</f>
        <v>Grave</v>
      </c>
      <c r="T23" s="75">
        <f t="shared" ref="T23:T26" si="28">+R23*P23</f>
        <v>450</v>
      </c>
      <c r="U23" s="75" t="str">
        <f t="shared" ref="U23:U28" si="29">+IF(T23=0,"",IF(T23&lt;21,"IV",IF(T23&lt;121,"III",IF(T23&lt;501,"II",IF(T23&lt;4001,"I","")))))</f>
        <v>II</v>
      </c>
      <c r="V23" s="76" t="str">
        <f t="shared" ref="V23:V28" si="30">+IF(U23=0,"",IF(U23="I","No Aceptable",IF(U23="II","No Aceptable  o Aceptable con control específico",IF(U23="III","Aceptable",IF(U23="IV","Aceptable","")))))</f>
        <v>No Aceptable  o Aceptable con control específico</v>
      </c>
      <c r="W23" s="77">
        <v>9</v>
      </c>
      <c r="X23" s="74" t="s">
        <v>780</v>
      </c>
      <c r="Y23" s="73" t="s">
        <v>759</v>
      </c>
      <c r="Z23" s="73" t="s">
        <v>763</v>
      </c>
      <c r="AA23" s="73" t="s">
        <v>763</v>
      </c>
      <c r="AB23" s="78" t="s">
        <v>787</v>
      </c>
      <c r="AC23" s="78" t="s">
        <v>782</v>
      </c>
      <c r="AD23" s="73" t="s">
        <v>763</v>
      </c>
      <c r="AE23" s="73" t="s">
        <v>813</v>
      </c>
      <c r="AF23" s="73" t="s">
        <v>784</v>
      </c>
      <c r="AG23" s="58" t="s">
        <v>770</v>
      </c>
      <c r="AH23" s="80"/>
    </row>
    <row r="24" spans="1:4313" ht="89.25" customHeight="1" thickBot="1" x14ac:dyDescent="0.3">
      <c r="B24" s="588"/>
      <c r="C24" s="591"/>
      <c r="D24" s="594"/>
      <c r="E24" s="83" t="s">
        <v>759</v>
      </c>
      <c r="F24" s="71" t="s">
        <v>785</v>
      </c>
      <c r="G24" s="84" t="s">
        <v>815</v>
      </c>
      <c r="H24" s="74" t="s">
        <v>780</v>
      </c>
      <c r="I24" s="73" t="s">
        <v>763</v>
      </c>
      <c r="J24" s="73" t="s">
        <v>763</v>
      </c>
      <c r="K24" s="73" t="s">
        <v>763</v>
      </c>
      <c r="L24" s="74">
        <v>2</v>
      </c>
      <c r="M24" s="73" t="str">
        <f t="shared" ref="M24:M28" si="31">+IF(L24="","Bajo",IF(L24=2,"Medio",IF(L24=6,"Alto",IF(L24=10,"Muy Alto",""))))</f>
        <v>Medio</v>
      </c>
      <c r="N24" s="74">
        <v>2</v>
      </c>
      <c r="O24" s="73" t="str">
        <f t="shared" si="24"/>
        <v>Ocasional</v>
      </c>
      <c r="P24" s="75">
        <f t="shared" si="25"/>
        <v>4</v>
      </c>
      <c r="Q24" s="75" t="str">
        <f t="shared" si="26"/>
        <v>Bajo</v>
      </c>
      <c r="R24" s="74">
        <v>25</v>
      </c>
      <c r="S24" s="73" t="str">
        <f t="shared" si="27"/>
        <v>Grave</v>
      </c>
      <c r="T24" s="75">
        <f t="shared" si="28"/>
        <v>100</v>
      </c>
      <c r="U24" s="75" t="str">
        <f t="shared" si="29"/>
        <v>III</v>
      </c>
      <c r="V24" s="76" t="str">
        <f t="shared" si="30"/>
        <v>Aceptable</v>
      </c>
      <c r="W24" s="77">
        <v>9</v>
      </c>
      <c r="X24" s="74" t="s">
        <v>780</v>
      </c>
      <c r="Y24" s="73" t="s">
        <v>759</v>
      </c>
      <c r="Z24" s="73" t="s">
        <v>763</v>
      </c>
      <c r="AA24" s="73" t="s">
        <v>763</v>
      </c>
      <c r="AB24" s="78" t="s">
        <v>789</v>
      </c>
      <c r="AC24" s="78" t="s">
        <v>782</v>
      </c>
      <c r="AD24" s="73" t="s">
        <v>763</v>
      </c>
      <c r="AE24" s="73" t="s">
        <v>799</v>
      </c>
      <c r="AF24" s="73" t="s">
        <v>769</v>
      </c>
      <c r="AG24" s="58" t="s">
        <v>770</v>
      </c>
      <c r="AH24" s="80"/>
    </row>
    <row r="25" spans="1:4313" ht="89.25" customHeight="1" thickBot="1" x14ac:dyDescent="0.3">
      <c r="B25" s="588"/>
      <c r="C25" s="591"/>
      <c r="D25" s="594"/>
      <c r="E25" s="83" t="s">
        <v>759</v>
      </c>
      <c r="F25" s="71" t="s">
        <v>790</v>
      </c>
      <c r="G25" s="84" t="s">
        <v>791</v>
      </c>
      <c r="H25" s="74" t="s">
        <v>792</v>
      </c>
      <c r="I25" s="73" t="s">
        <v>763</v>
      </c>
      <c r="J25" s="73" t="s">
        <v>763</v>
      </c>
      <c r="K25" s="73" t="s">
        <v>763</v>
      </c>
      <c r="L25" s="74">
        <v>2</v>
      </c>
      <c r="M25" s="73" t="str">
        <f t="shared" si="31"/>
        <v>Medio</v>
      </c>
      <c r="N25" s="74">
        <v>2</v>
      </c>
      <c r="O25" s="73" t="str">
        <f t="shared" si="24"/>
        <v>Ocasional</v>
      </c>
      <c r="P25" s="75">
        <f t="shared" si="25"/>
        <v>4</v>
      </c>
      <c r="Q25" s="75" t="str">
        <f t="shared" si="26"/>
        <v>Bajo</v>
      </c>
      <c r="R25" s="74">
        <v>25</v>
      </c>
      <c r="S25" s="73" t="str">
        <f>+IF(R25=0,"",IF(R25&lt;11,"Leve",IF(R25&lt;26,"Grave",IF(R25&lt;61,"Muy Grave",IF(R25&lt;101,"Muerte","")))))</f>
        <v>Grave</v>
      </c>
      <c r="T25" s="75">
        <f t="shared" si="28"/>
        <v>100</v>
      </c>
      <c r="U25" s="75" t="str">
        <f t="shared" si="29"/>
        <v>III</v>
      </c>
      <c r="V25" s="76" t="str">
        <f t="shared" si="30"/>
        <v>Aceptable</v>
      </c>
      <c r="W25" s="77">
        <v>9</v>
      </c>
      <c r="X25" s="74" t="s">
        <v>792</v>
      </c>
      <c r="Y25" s="73" t="s">
        <v>759</v>
      </c>
      <c r="Z25" s="73" t="s">
        <v>763</v>
      </c>
      <c r="AA25" s="73" t="s">
        <v>763</v>
      </c>
      <c r="AB25" s="78" t="s">
        <v>765</v>
      </c>
      <c r="AC25" s="78" t="s">
        <v>793</v>
      </c>
      <c r="AD25" s="73" t="s">
        <v>763</v>
      </c>
      <c r="AE25" s="73" t="s">
        <v>799</v>
      </c>
      <c r="AF25" s="73" t="s">
        <v>769</v>
      </c>
      <c r="AG25" s="58" t="s">
        <v>770</v>
      </c>
      <c r="AH25" s="80"/>
    </row>
    <row r="26" spans="1:4313" ht="89.25" customHeight="1" thickBot="1" x14ac:dyDescent="0.3">
      <c r="B26" s="588"/>
      <c r="C26" s="591"/>
      <c r="D26" s="594"/>
      <c r="E26" s="83" t="s">
        <v>759</v>
      </c>
      <c r="F26" s="71" t="s">
        <v>794</v>
      </c>
      <c r="G26" s="70" t="s">
        <v>795</v>
      </c>
      <c r="H26" s="74" t="s">
        <v>816</v>
      </c>
      <c r="I26" s="73" t="s">
        <v>763</v>
      </c>
      <c r="J26" s="73" t="s">
        <v>763</v>
      </c>
      <c r="K26" s="73" t="s">
        <v>763</v>
      </c>
      <c r="L26" s="74">
        <v>2</v>
      </c>
      <c r="M26" s="73" t="str">
        <f t="shared" si="31"/>
        <v>Medio</v>
      </c>
      <c r="N26" s="74">
        <v>2</v>
      </c>
      <c r="O26" s="73" t="str">
        <f t="shared" si="24"/>
        <v>Ocasional</v>
      </c>
      <c r="P26" s="75">
        <f t="shared" si="25"/>
        <v>4</v>
      </c>
      <c r="Q26" s="75" t="str">
        <f t="shared" si="26"/>
        <v>Bajo</v>
      </c>
      <c r="R26" s="74">
        <v>25</v>
      </c>
      <c r="S26" s="73" t="str">
        <f t="shared" ref="S26:S28" si="32">+IF(R26=0,"",IF(R26&lt;11,"Leve",IF(R26&lt;26,"Grave",IF(R26&lt;61,"Muy Grave",IF(R26&lt;101,"Muerte","")))))</f>
        <v>Grave</v>
      </c>
      <c r="T26" s="75">
        <f t="shared" si="28"/>
        <v>100</v>
      </c>
      <c r="U26" s="75" t="str">
        <f t="shared" si="29"/>
        <v>III</v>
      </c>
      <c r="V26" s="76" t="str">
        <f t="shared" si="30"/>
        <v>Aceptable</v>
      </c>
      <c r="W26" s="77">
        <v>9</v>
      </c>
      <c r="X26" s="74" t="s">
        <v>797</v>
      </c>
      <c r="Y26" s="73" t="s">
        <v>759</v>
      </c>
      <c r="Z26" s="73" t="s">
        <v>763</v>
      </c>
      <c r="AA26" s="73" t="s">
        <v>763</v>
      </c>
      <c r="AB26" s="78" t="s">
        <v>765</v>
      </c>
      <c r="AC26" s="78" t="s">
        <v>798</v>
      </c>
      <c r="AD26" s="73" t="s">
        <v>763</v>
      </c>
      <c r="AE26" s="73" t="s">
        <v>799</v>
      </c>
      <c r="AF26" s="58" t="s">
        <v>769</v>
      </c>
      <c r="AG26" s="58" t="s">
        <v>770</v>
      </c>
      <c r="AH26" s="80"/>
    </row>
    <row r="27" spans="1:4313" ht="89.25" customHeight="1" thickBot="1" x14ac:dyDescent="0.3">
      <c r="B27" s="588"/>
      <c r="C27" s="591"/>
      <c r="D27" s="594"/>
      <c r="E27" s="83" t="s">
        <v>759</v>
      </c>
      <c r="F27" s="75" t="s">
        <v>800</v>
      </c>
      <c r="G27" s="84" t="s">
        <v>801</v>
      </c>
      <c r="H27" s="74" t="s">
        <v>802</v>
      </c>
      <c r="I27" s="73" t="s">
        <v>763</v>
      </c>
      <c r="J27" s="73" t="s">
        <v>763</v>
      </c>
      <c r="K27" s="73" t="s">
        <v>763</v>
      </c>
      <c r="L27" s="74">
        <v>6</v>
      </c>
      <c r="M27" s="73" t="str">
        <f t="shared" si="31"/>
        <v>Alto</v>
      </c>
      <c r="N27" s="74">
        <v>2</v>
      </c>
      <c r="O27" s="73" t="str">
        <f t="shared" si="24"/>
        <v>Ocasional</v>
      </c>
      <c r="P27" s="75">
        <f t="shared" si="25"/>
        <v>12</v>
      </c>
      <c r="Q27" s="75" t="str">
        <f t="shared" si="26"/>
        <v>Alto</v>
      </c>
      <c r="R27" s="74">
        <v>25</v>
      </c>
      <c r="S27" s="73" t="str">
        <f t="shared" si="32"/>
        <v>Grave</v>
      </c>
      <c r="T27" s="75">
        <f>+R27*P27</f>
        <v>300</v>
      </c>
      <c r="U27" s="75" t="str">
        <f t="shared" si="29"/>
        <v>II</v>
      </c>
      <c r="V27" s="76" t="str">
        <f t="shared" si="30"/>
        <v>No Aceptable  o Aceptable con control específico</v>
      </c>
      <c r="W27" s="77">
        <v>9</v>
      </c>
      <c r="X27" s="74" t="s">
        <v>803</v>
      </c>
      <c r="Y27" s="73" t="s">
        <v>759</v>
      </c>
      <c r="Z27" s="73" t="s">
        <v>763</v>
      </c>
      <c r="AA27" s="73" t="s">
        <v>763</v>
      </c>
      <c r="AB27" s="78" t="s">
        <v>765</v>
      </c>
      <c r="AC27" s="78" t="s">
        <v>804</v>
      </c>
      <c r="AD27" s="73" t="s">
        <v>763</v>
      </c>
      <c r="AE27" s="73" t="s">
        <v>799</v>
      </c>
      <c r="AF27" s="73" t="s">
        <v>784</v>
      </c>
      <c r="AG27" s="58" t="s">
        <v>770</v>
      </c>
      <c r="AH27" s="80"/>
    </row>
    <row r="28" spans="1:4313" ht="89.25" customHeight="1" thickBot="1" x14ac:dyDescent="0.3">
      <c r="B28" s="588"/>
      <c r="C28" s="591"/>
      <c r="D28" s="594"/>
      <c r="E28" s="106" t="s">
        <v>759</v>
      </c>
      <c r="F28" s="107" t="s">
        <v>805</v>
      </c>
      <c r="G28" s="108" t="s">
        <v>806</v>
      </c>
      <c r="H28" s="109" t="s">
        <v>802</v>
      </c>
      <c r="I28" s="102" t="s">
        <v>763</v>
      </c>
      <c r="J28" s="102" t="s">
        <v>763</v>
      </c>
      <c r="K28" s="102" t="s">
        <v>763</v>
      </c>
      <c r="L28" s="109">
        <v>6</v>
      </c>
      <c r="M28" s="102" t="str">
        <f t="shared" si="31"/>
        <v>Alto</v>
      </c>
      <c r="N28" s="109">
        <v>3</v>
      </c>
      <c r="O28" s="102" t="str">
        <f>+IF(N28=0,"",IF(N28=1,"Esporádica",IF(N28=2,"Ocasional",IF(N28=3,"Frecuente",IF(N28=4,"Continua","")))))</f>
        <v>Frecuente</v>
      </c>
      <c r="P28" s="107">
        <f t="shared" si="25"/>
        <v>18</v>
      </c>
      <c r="Q28" s="107" t="str">
        <f t="shared" si="26"/>
        <v>Alto</v>
      </c>
      <c r="R28" s="109">
        <v>25</v>
      </c>
      <c r="S28" s="102" t="str">
        <f t="shared" si="32"/>
        <v>Grave</v>
      </c>
      <c r="T28" s="107">
        <f t="shared" ref="T28" si="33">+R28*P28</f>
        <v>450</v>
      </c>
      <c r="U28" s="107" t="str">
        <f t="shared" si="29"/>
        <v>II</v>
      </c>
      <c r="V28" s="110" t="str">
        <f t="shared" si="30"/>
        <v>No Aceptable  o Aceptable con control específico</v>
      </c>
      <c r="W28" s="111">
        <v>9</v>
      </c>
      <c r="X28" s="109" t="s">
        <v>803</v>
      </c>
      <c r="Y28" s="112" t="s">
        <v>759</v>
      </c>
      <c r="Z28" s="112" t="s">
        <v>763</v>
      </c>
      <c r="AA28" s="112" t="s">
        <v>763</v>
      </c>
      <c r="AB28" s="113" t="s">
        <v>765</v>
      </c>
      <c r="AC28" s="113" t="s">
        <v>807</v>
      </c>
      <c r="AD28" s="112" t="s">
        <v>763</v>
      </c>
      <c r="AE28" s="112" t="s">
        <v>799</v>
      </c>
      <c r="AF28" s="102" t="s">
        <v>784</v>
      </c>
      <c r="AG28" s="64" t="s">
        <v>770</v>
      </c>
      <c r="AH28" s="114"/>
    </row>
    <row r="29" spans="1:4313" ht="89.25" customHeight="1" x14ac:dyDescent="0.25">
      <c r="B29" s="607" t="s">
        <v>756</v>
      </c>
      <c r="C29" s="610" t="s">
        <v>817</v>
      </c>
      <c r="D29" s="613" t="s">
        <v>818</v>
      </c>
      <c r="E29" s="55" t="s">
        <v>759</v>
      </c>
      <c r="F29" s="56" t="s">
        <v>760</v>
      </c>
      <c r="G29" s="55" t="s">
        <v>810</v>
      </c>
      <c r="H29" s="100" t="s">
        <v>819</v>
      </c>
      <c r="I29" s="58" t="s">
        <v>763</v>
      </c>
      <c r="J29" s="58" t="s">
        <v>763</v>
      </c>
      <c r="K29" s="58" t="s">
        <v>763</v>
      </c>
      <c r="L29" s="59">
        <v>2</v>
      </c>
      <c r="M29" s="58" t="str">
        <f>+IF(L29="","Bajo",IF(L29=2,"Medio",IF(L29=6,"Alto",IF(L29=10,"Muy Alto",""))))</f>
        <v>Medio</v>
      </c>
      <c r="N29" s="59">
        <v>2</v>
      </c>
      <c r="O29" s="58" t="str">
        <f t="shared" ref="O29" si="34">+IF(N29=0,"",IF(N29=1,"Esporádica",IF(N29=2,"Ocasional",IF(N29=3,"Frecuente",IF(N29=4,"Continua","")))))</f>
        <v>Ocasional</v>
      </c>
      <c r="P29" s="60">
        <f>+IF(L29="",N29,(N29*L29))</f>
        <v>4</v>
      </c>
      <c r="Q29" s="60" t="str">
        <f>+IF(P29=0,"",IF(P29&lt;5,"Bajo",IF(P29&lt;9,"Medio",IF(P29&lt;21,"Alto",IF(P29&lt;41,"Muy Alto","")))))</f>
        <v>Bajo</v>
      </c>
      <c r="R29" s="59">
        <v>25</v>
      </c>
      <c r="S29" s="58" t="str">
        <f>+IF(R29=0,"",IF(R29&lt;11,"Leve",IF(R29&lt;26,"Grave",IF(R29&lt;61,"Muy Grave",IF(R29&lt;101,"Muerte","")))))</f>
        <v>Grave</v>
      </c>
      <c r="T29" s="60">
        <f>+R29*P29</f>
        <v>100</v>
      </c>
      <c r="U29" s="60" t="str">
        <f>+IF(T29=0,"",IF(T29&lt;21,"IV",IF(T29&lt;121,"III",IF(T29&lt;501,"II",IF(T29&lt;4001,"I","")))))</f>
        <v>III</v>
      </c>
      <c r="V29" s="61" t="str">
        <f>+IF(U29=0,"",IF(U29="I","No Aceptable",IF(U29="II","No Aceptable  o Aceptable con control específico",IF(U29="III","Mejorable",IF(U29="IV","Aceptable","")))))</f>
        <v>Mejorable</v>
      </c>
      <c r="W29" s="62">
        <v>7</v>
      </c>
      <c r="X29" s="55" t="s">
        <v>764</v>
      </c>
      <c r="Y29" s="58" t="s">
        <v>759</v>
      </c>
      <c r="Z29" s="58" t="s">
        <v>763</v>
      </c>
      <c r="AA29" s="58" t="s">
        <v>763</v>
      </c>
      <c r="AB29" s="101" t="s">
        <v>765</v>
      </c>
      <c r="AC29" s="100" t="s">
        <v>812</v>
      </c>
      <c r="AD29" s="100" t="s">
        <v>767</v>
      </c>
      <c r="AE29" s="58" t="s">
        <v>783</v>
      </c>
      <c r="AF29" s="58" t="s">
        <v>769</v>
      </c>
      <c r="AG29" s="58" t="s">
        <v>770</v>
      </c>
      <c r="AH29" s="67"/>
    </row>
    <row r="30" spans="1:4313" ht="89.25" customHeight="1" x14ac:dyDescent="0.25">
      <c r="B30" s="608"/>
      <c r="C30" s="611"/>
      <c r="D30" s="614"/>
      <c r="E30" s="70" t="s">
        <v>759</v>
      </c>
      <c r="F30" s="71" t="s">
        <v>772</v>
      </c>
      <c r="G30" s="70" t="s">
        <v>773</v>
      </c>
      <c r="H30" s="70" t="s">
        <v>774</v>
      </c>
      <c r="I30" s="73" t="s">
        <v>763</v>
      </c>
      <c r="J30" s="73" t="s">
        <v>763</v>
      </c>
      <c r="K30" s="73" t="s">
        <v>763</v>
      </c>
      <c r="L30" s="74">
        <v>6</v>
      </c>
      <c r="M30" s="73" t="str">
        <f t="shared" ref="M30" si="35">+IF(L30="","Bajo",IF(L30=2,"Medio",IF(L30=6,"Alto",IF(L30=10,"Muy Alto",""))))</f>
        <v>Alto</v>
      </c>
      <c r="N30" s="74">
        <v>3</v>
      </c>
      <c r="O30" s="73" t="str">
        <f>+IF(N30=0,"",IF(N30=1,"Esporádica",IF(N30=2,"Ocasional",IF(N30=3,"Frecuente",IF(N30=4,"Continua","")))))</f>
        <v>Frecuente</v>
      </c>
      <c r="P30" s="75">
        <f t="shared" ref="P30" si="36">+IF(L30="",N30,(N30*L30))</f>
        <v>18</v>
      </c>
      <c r="Q30" s="75" t="str">
        <f t="shared" ref="Q30" si="37">+IF(P30=0,"",IF(P30&lt;5,"Bajo",IF(P30&lt;9,"Medio",IF(P30&lt;21,"Alto",IF(P30&lt;41,"Muy Alto","")))))</f>
        <v>Alto</v>
      </c>
      <c r="R30" s="74">
        <v>25</v>
      </c>
      <c r="S30" s="73" t="str">
        <f t="shared" ref="S30" si="38">+IF(R30=0,"",IF(R30&lt;11,"Leve",IF(R30&lt;26,"Grave",IF(R30&lt;61,"Muy Grave",IF(R30&lt;101,"Muerte","")))))</f>
        <v>Grave</v>
      </c>
      <c r="T30" s="75">
        <f t="shared" ref="T30" si="39">+R30*P30</f>
        <v>450</v>
      </c>
      <c r="U30" s="75" t="str">
        <f t="shared" ref="U30" si="40">+IF(T30=0,"",IF(T30&lt;21,"IV",IF(T30&lt;121,"III",IF(T30&lt;501,"II",IF(T30&lt;4001,"I","")))))</f>
        <v>II</v>
      </c>
      <c r="V30" s="76" t="str">
        <f t="shared" ref="V30" si="41">+IF(U30=0,"",IF(U30="I","No Aceptable",IF(U30="II","No Aceptable  o Aceptable con control específico",IF(U30="III","Aceptable",IF(U30="IV","Aceptable","")))))</f>
        <v>No Aceptable  o Aceptable con control específico</v>
      </c>
      <c r="W30" s="77">
        <v>7</v>
      </c>
      <c r="X30" s="70" t="s">
        <v>775</v>
      </c>
      <c r="Y30" s="73" t="s">
        <v>759</v>
      </c>
      <c r="Z30" s="73" t="s">
        <v>763</v>
      </c>
      <c r="AA30" s="73" t="s">
        <v>763</v>
      </c>
      <c r="AB30" s="78" t="s">
        <v>814</v>
      </c>
      <c r="AC30" s="79" t="s">
        <v>776</v>
      </c>
      <c r="AD30" s="70" t="s">
        <v>763</v>
      </c>
      <c r="AE30" s="73" t="s">
        <v>783</v>
      </c>
      <c r="AF30" s="73" t="s">
        <v>769</v>
      </c>
      <c r="AG30" s="73" t="s">
        <v>770</v>
      </c>
      <c r="AH30" s="80"/>
    </row>
    <row r="31" spans="1:4313" ht="89.25" customHeight="1" x14ac:dyDescent="0.25">
      <c r="B31" s="608"/>
      <c r="C31" s="611"/>
      <c r="D31" s="614"/>
      <c r="E31" s="83" t="s">
        <v>759</v>
      </c>
      <c r="F31" s="71" t="s">
        <v>778</v>
      </c>
      <c r="G31" s="84" t="s">
        <v>779</v>
      </c>
      <c r="H31" s="74" t="s">
        <v>780</v>
      </c>
      <c r="I31" s="73" t="s">
        <v>763</v>
      </c>
      <c r="J31" s="73" t="s">
        <v>763</v>
      </c>
      <c r="K31" s="73" t="s">
        <v>763</v>
      </c>
      <c r="L31" s="74">
        <v>6</v>
      </c>
      <c r="M31" s="73" t="str">
        <f>+IF(L31="","Bajo",IF(L31=2,"Medio",IF(L31=6,"Alto",IF(L31=10,"Muy Alto",""))))</f>
        <v>Alto</v>
      </c>
      <c r="N31" s="74">
        <v>3</v>
      </c>
      <c r="O31" s="73" t="str">
        <f t="shared" ref="O31:O36" si="42">+IF(N31=0,"",IF(N31=1,"Esporádica",IF(N31=2,"Ocasional",IF(N31=3,"Frecuente",IF(N31=4,"Continua","")))))</f>
        <v>Frecuente</v>
      </c>
      <c r="P31" s="75">
        <f>+IF(L31="",N31,(N31*L31))</f>
        <v>18</v>
      </c>
      <c r="Q31" s="75" t="str">
        <f>+IF(P31=0,"",IF(P31&lt;5,"Bajo",IF(P31&lt;9,"Medio",IF(P31&lt;21,"Alto",IF(P31&lt;41,"Muy Alto","")))))</f>
        <v>Alto</v>
      </c>
      <c r="R31" s="74">
        <v>25</v>
      </c>
      <c r="S31" s="73" t="str">
        <f>+IF(R31=0,"",IF(R31&lt;11,"Leve",IF(R31&lt;26,"Grave",IF(R31&lt;61,"Muy Grave",IF(R31&lt;101,"Muerte","")))))</f>
        <v>Grave</v>
      </c>
      <c r="T31" s="75">
        <f>+R31*P31</f>
        <v>450</v>
      </c>
      <c r="U31" s="75" t="str">
        <f>+IF(T31=0,"",IF(T31&lt;21,"IV",IF(T31&lt;121,"III",IF(T31&lt;501,"II",IF(T31&lt;4001,"I","")))))</f>
        <v>II</v>
      </c>
      <c r="V31" s="76" t="str">
        <f>+IF(U31=0,"",IF(U31="I","No Aceptable",IF(U31="II","No Aceptable  o Aceptable con control específico",IF(U31="III","Mejorable",IF(U31="IV","Aceptable","")))))</f>
        <v>No Aceptable  o Aceptable con control específico</v>
      </c>
      <c r="W31" s="77">
        <v>7</v>
      </c>
      <c r="X31" s="74" t="s">
        <v>780</v>
      </c>
      <c r="Y31" s="73" t="s">
        <v>759</v>
      </c>
      <c r="Z31" s="73" t="s">
        <v>763</v>
      </c>
      <c r="AA31" s="73" t="s">
        <v>763</v>
      </c>
      <c r="AB31" s="78" t="s">
        <v>787</v>
      </c>
      <c r="AC31" s="78" t="s">
        <v>782</v>
      </c>
      <c r="AD31" s="73" t="s">
        <v>763</v>
      </c>
      <c r="AE31" s="73" t="s">
        <v>783</v>
      </c>
      <c r="AF31" s="73" t="s">
        <v>784</v>
      </c>
      <c r="AG31" s="73" t="s">
        <v>770</v>
      </c>
      <c r="AH31" s="80"/>
    </row>
    <row r="32" spans="1:4313" ht="89.25" customHeight="1" x14ac:dyDescent="0.25">
      <c r="B32" s="608"/>
      <c r="C32" s="611"/>
      <c r="D32" s="614"/>
      <c r="E32" s="83" t="s">
        <v>759</v>
      </c>
      <c r="F32" s="71" t="s">
        <v>785</v>
      </c>
      <c r="G32" s="84" t="s">
        <v>786</v>
      </c>
      <c r="H32" s="74" t="s">
        <v>780</v>
      </c>
      <c r="I32" s="73" t="s">
        <v>763</v>
      </c>
      <c r="J32" s="73" t="s">
        <v>763</v>
      </c>
      <c r="K32" s="73" t="s">
        <v>763</v>
      </c>
      <c r="L32" s="74">
        <v>6</v>
      </c>
      <c r="M32" s="73" t="str">
        <f>+IF(L32="","Bajo",IF(L32=2,"Medio",IF(L32=6,"Alto",IF(L32=10,"Muy Alto",""))))</f>
        <v>Alto</v>
      </c>
      <c r="N32" s="74">
        <v>3</v>
      </c>
      <c r="O32" s="73" t="str">
        <f t="shared" si="42"/>
        <v>Frecuente</v>
      </c>
      <c r="P32" s="75">
        <f t="shared" ref="P32:P37" si="43">+IF(L32="",N32,(N32*L32))</f>
        <v>18</v>
      </c>
      <c r="Q32" s="75" t="str">
        <f t="shared" ref="Q32:Q37" si="44">+IF(P32=0,"",IF(P32&lt;5,"Bajo",IF(P32&lt;9,"Medio",IF(P32&lt;21,"Alto",IF(P32&lt;41,"Muy Alto","")))))</f>
        <v>Alto</v>
      </c>
      <c r="R32" s="74">
        <v>25</v>
      </c>
      <c r="S32" s="73" t="str">
        <f t="shared" ref="S32:S33" si="45">+IF(R32=0,"",IF(R32&lt;11,"Leve",IF(R32&lt;26,"Grave",IF(R32&lt;61,"Muy Grave",IF(R32&lt;101,"Muerte","")))))</f>
        <v>Grave</v>
      </c>
      <c r="T32" s="75">
        <f t="shared" ref="T32:T35" si="46">+R32*P32</f>
        <v>450</v>
      </c>
      <c r="U32" s="75" t="str">
        <f t="shared" ref="U32:U37" si="47">+IF(T32=0,"",IF(T32&lt;21,"IV",IF(T32&lt;121,"III",IF(T32&lt;501,"II",IF(T32&lt;4001,"I","")))))</f>
        <v>II</v>
      </c>
      <c r="V32" s="76" t="str">
        <f t="shared" ref="V32:V37" si="48">+IF(U32=0,"",IF(U32="I","No Aceptable",IF(U32="II","No Aceptable  o Aceptable con control específico",IF(U32="III","Aceptable",IF(U32="IV","Aceptable","")))))</f>
        <v>No Aceptable  o Aceptable con control específico</v>
      </c>
      <c r="W32" s="77">
        <v>7</v>
      </c>
      <c r="X32" s="74" t="s">
        <v>780</v>
      </c>
      <c r="Y32" s="73" t="s">
        <v>759</v>
      </c>
      <c r="Z32" s="73" t="s">
        <v>763</v>
      </c>
      <c r="AA32" s="73" t="s">
        <v>763</v>
      </c>
      <c r="AB32" s="78" t="s">
        <v>787</v>
      </c>
      <c r="AC32" s="78" t="s">
        <v>782</v>
      </c>
      <c r="AD32" s="73" t="s">
        <v>763</v>
      </c>
      <c r="AE32" s="73" t="s">
        <v>783</v>
      </c>
      <c r="AF32" s="73" t="s">
        <v>784</v>
      </c>
      <c r="AG32" s="73" t="s">
        <v>770</v>
      </c>
      <c r="AH32" s="80"/>
    </row>
    <row r="33" spans="2:34" ht="89.25" customHeight="1" x14ac:dyDescent="0.25">
      <c r="B33" s="608"/>
      <c r="C33" s="611"/>
      <c r="D33" s="614"/>
      <c r="E33" s="83" t="s">
        <v>759</v>
      </c>
      <c r="F33" s="71" t="s">
        <v>785</v>
      </c>
      <c r="G33" s="84" t="s">
        <v>820</v>
      </c>
      <c r="H33" s="74" t="s">
        <v>780</v>
      </c>
      <c r="I33" s="73" t="s">
        <v>763</v>
      </c>
      <c r="J33" s="73" t="s">
        <v>763</v>
      </c>
      <c r="K33" s="73" t="s">
        <v>763</v>
      </c>
      <c r="L33" s="74">
        <v>2</v>
      </c>
      <c r="M33" s="73" t="str">
        <f t="shared" ref="M33:M37" si="49">+IF(L33="","Bajo",IF(L33=2,"Medio",IF(L33=6,"Alto",IF(L33=10,"Muy Alto",""))))</f>
        <v>Medio</v>
      </c>
      <c r="N33" s="74">
        <v>2</v>
      </c>
      <c r="O33" s="73" t="str">
        <f t="shared" si="42"/>
        <v>Ocasional</v>
      </c>
      <c r="P33" s="75">
        <f t="shared" si="43"/>
        <v>4</v>
      </c>
      <c r="Q33" s="75" t="str">
        <f t="shared" si="44"/>
        <v>Bajo</v>
      </c>
      <c r="R33" s="74">
        <v>25</v>
      </c>
      <c r="S33" s="73" t="str">
        <f t="shared" si="45"/>
        <v>Grave</v>
      </c>
      <c r="T33" s="75">
        <f t="shared" si="46"/>
        <v>100</v>
      </c>
      <c r="U33" s="75" t="str">
        <f t="shared" si="47"/>
        <v>III</v>
      </c>
      <c r="V33" s="76" t="str">
        <f t="shared" si="48"/>
        <v>Aceptable</v>
      </c>
      <c r="W33" s="77">
        <v>7</v>
      </c>
      <c r="X33" s="74" t="s">
        <v>780</v>
      </c>
      <c r="Y33" s="73" t="s">
        <v>759</v>
      </c>
      <c r="Z33" s="73" t="s">
        <v>763</v>
      </c>
      <c r="AA33" s="73" t="s">
        <v>763</v>
      </c>
      <c r="AB33" s="78" t="s">
        <v>789</v>
      </c>
      <c r="AC33" s="78" t="s">
        <v>782</v>
      </c>
      <c r="AD33" s="73" t="s">
        <v>763</v>
      </c>
      <c r="AE33" s="73" t="s">
        <v>799</v>
      </c>
      <c r="AF33" s="73" t="s">
        <v>769</v>
      </c>
      <c r="AG33" s="73" t="s">
        <v>770</v>
      </c>
      <c r="AH33" s="80"/>
    </row>
    <row r="34" spans="2:34" ht="89.25" customHeight="1" thickBot="1" x14ac:dyDescent="0.3">
      <c r="B34" s="608"/>
      <c r="C34" s="611"/>
      <c r="D34" s="614"/>
      <c r="E34" s="83" t="s">
        <v>759</v>
      </c>
      <c r="F34" s="71" t="s">
        <v>790</v>
      </c>
      <c r="G34" s="84" t="s">
        <v>791</v>
      </c>
      <c r="H34" s="74" t="s">
        <v>792</v>
      </c>
      <c r="I34" s="73" t="s">
        <v>763</v>
      </c>
      <c r="J34" s="73" t="s">
        <v>763</v>
      </c>
      <c r="K34" s="73" t="s">
        <v>763</v>
      </c>
      <c r="L34" s="74">
        <v>2</v>
      </c>
      <c r="M34" s="73" t="str">
        <f t="shared" si="49"/>
        <v>Medio</v>
      </c>
      <c r="N34" s="74">
        <v>2</v>
      </c>
      <c r="O34" s="73" t="str">
        <f t="shared" si="42"/>
        <v>Ocasional</v>
      </c>
      <c r="P34" s="75">
        <f t="shared" si="43"/>
        <v>4</v>
      </c>
      <c r="Q34" s="75" t="str">
        <f t="shared" si="44"/>
        <v>Bajo</v>
      </c>
      <c r="R34" s="74">
        <v>25</v>
      </c>
      <c r="S34" s="73" t="str">
        <f>+IF(R34=0,"",IF(R34&lt;11,"Leve",IF(R34&lt;26,"Grave",IF(R34&lt;61,"Muy Grave",IF(R34&lt;101,"Muerte","")))))</f>
        <v>Grave</v>
      </c>
      <c r="T34" s="75">
        <f t="shared" si="46"/>
        <v>100</v>
      </c>
      <c r="U34" s="75" t="str">
        <f t="shared" si="47"/>
        <v>III</v>
      </c>
      <c r="V34" s="76" t="str">
        <f t="shared" si="48"/>
        <v>Aceptable</v>
      </c>
      <c r="W34" s="77">
        <v>7</v>
      </c>
      <c r="X34" s="74" t="s">
        <v>792</v>
      </c>
      <c r="Y34" s="73" t="s">
        <v>759</v>
      </c>
      <c r="Z34" s="73" t="s">
        <v>763</v>
      </c>
      <c r="AA34" s="73" t="s">
        <v>763</v>
      </c>
      <c r="AB34" s="78" t="s">
        <v>765</v>
      </c>
      <c r="AC34" s="78" t="s">
        <v>793</v>
      </c>
      <c r="AD34" s="73" t="s">
        <v>763</v>
      </c>
      <c r="AE34" s="73" t="s">
        <v>799</v>
      </c>
      <c r="AF34" s="73" t="s">
        <v>769</v>
      </c>
      <c r="AG34" s="73" t="s">
        <v>770</v>
      </c>
      <c r="AH34" s="80"/>
    </row>
    <row r="35" spans="2:34" ht="119.25" customHeight="1" x14ac:dyDescent="0.25">
      <c r="B35" s="608"/>
      <c r="C35" s="611"/>
      <c r="D35" s="614"/>
      <c r="E35" s="83" t="s">
        <v>759</v>
      </c>
      <c r="F35" s="71" t="s">
        <v>794</v>
      </c>
      <c r="G35" s="70" t="s">
        <v>795</v>
      </c>
      <c r="H35" s="74" t="s">
        <v>816</v>
      </c>
      <c r="I35" s="73" t="s">
        <v>763</v>
      </c>
      <c r="J35" s="73" t="s">
        <v>763</v>
      </c>
      <c r="K35" s="73" t="s">
        <v>763</v>
      </c>
      <c r="L35" s="74">
        <v>2</v>
      </c>
      <c r="M35" s="73" t="str">
        <f t="shared" si="49"/>
        <v>Medio</v>
      </c>
      <c r="N35" s="74">
        <v>2</v>
      </c>
      <c r="O35" s="73" t="str">
        <f t="shared" si="42"/>
        <v>Ocasional</v>
      </c>
      <c r="P35" s="75">
        <f t="shared" si="43"/>
        <v>4</v>
      </c>
      <c r="Q35" s="75" t="str">
        <f t="shared" si="44"/>
        <v>Bajo</v>
      </c>
      <c r="R35" s="74">
        <v>25</v>
      </c>
      <c r="S35" s="73" t="str">
        <f t="shared" ref="S35:S37" si="50">+IF(R35=0,"",IF(R35&lt;11,"Leve",IF(R35&lt;26,"Grave",IF(R35&lt;61,"Muy Grave",IF(R35&lt;101,"Muerte","")))))</f>
        <v>Grave</v>
      </c>
      <c r="T35" s="75">
        <f t="shared" si="46"/>
        <v>100</v>
      </c>
      <c r="U35" s="75" t="str">
        <f t="shared" si="47"/>
        <v>III</v>
      </c>
      <c r="V35" s="76" t="str">
        <f t="shared" si="48"/>
        <v>Aceptable</v>
      </c>
      <c r="W35" s="77">
        <v>7</v>
      </c>
      <c r="X35" s="74" t="s">
        <v>797</v>
      </c>
      <c r="Y35" s="73" t="s">
        <v>759</v>
      </c>
      <c r="Z35" s="73" t="s">
        <v>763</v>
      </c>
      <c r="AA35" s="73" t="s">
        <v>763</v>
      </c>
      <c r="AB35" s="78" t="s">
        <v>765</v>
      </c>
      <c r="AC35" s="78" t="s">
        <v>798</v>
      </c>
      <c r="AD35" s="73" t="s">
        <v>763</v>
      </c>
      <c r="AE35" s="73" t="s">
        <v>799</v>
      </c>
      <c r="AF35" s="58" t="s">
        <v>769</v>
      </c>
      <c r="AG35" s="73" t="s">
        <v>770</v>
      </c>
      <c r="AH35" s="80"/>
    </row>
    <row r="36" spans="2:34" ht="89.25" customHeight="1" x14ac:dyDescent="0.25">
      <c r="B36" s="608"/>
      <c r="C36" s="611"/>
      <c r="D36" s="614"/>
      <c r="E36" s="83" t="s">
        <v>759</v>
      </c>
      <c r="F36" s="75" t="s">
        <v>800</v>
      </c>
      <c r="G36" s="84" t="s">
        <v>801</v>
      </c>
      <c r="H36" s="74" t="s">
        <v>802</v>
      </c>
      <c r="I36" s="73" t="s">
        <v>763</v>
      </c>
      <c r="J36" s="73" t="s">
        <v>763</v>
      </c>
      <c r="K36" s="73" t="s">
        <v>763</v>
      </c>
      <c r="L36" s="74">
        <v>6</v>
      </c>
      <c r="M36" s="73" t="str">
        <f t="shared" si="49"/>
        <v>Alto</v>
      </c>
      <c r="N36" s="74">
        <v>2</v>
      </c>
      <c r="O36" s="73" t="str">
        <f t="shared" si="42"/>
        <v>Ocasional</v>
      </c>
      <c r="P36" s="75">
        <f t="shared" si="43"/>
        <v>12</v>
      </c>
      <c r="Q36" s="75" t="str">
        <f t="shared" si="44"/>
        <v>Alto</v>
      </c>
      <c r="R36" s="74">
        <v>25</v>
      </c>
      <c r="S36" s="73" t="str">
        <f t="shared" si="50"/>
        <v>Grave</v>
      </c>
      <c r="T36" s="75">
        <f>+R36*P36</f>
        <v>300</v>
      </c>
      <c r="U36" s="75" t="str">
        <f t="shared" si="47"/>
        <v>II</v>
      </c>
      <c r="V36" s="76" t="str">
        <f t="shared" si="48"/>
        <v>No Aceptable  o Aceptable con control específico</v>
      </c>
      <c r="W36" s="77">
        <v>7</v>
      </c>
      <c r="X36" s="74" t="s">
        <v>803</v>
      </c>
      <c r="Y36" s="73" t="s">
        <v>759</v>
      </c>
      <c r="Z36" s="73" t="s">
        <v>763</v>
      </c>
      <c r="AA36" s="73" t="s">
        <v>763</v>
      </c>
      <c r="AB36" s="78" t="s">
        <v>765</v>
      </c>
      <c r="AC36" s="78" t="s">
        <v>804</v>
      </c>
      <c r="AD36" s="73" t="s">
        <v>763</v>
      </c>
      <c r="AE36" s="73" t="s">
        <v>799</v>
      </c>
      <c r="AF36" s="73" t="s">
        <v>784</v>
      </c>
      <c r="AG36" s="73" t="s">
        <v>770</v>
      </c>
      <c r="AH36" s="80"/>
    </row>
    <row r="37" spans="2:34" ht="89.25" customHeight="1" thickBot="1" x14ac:dyDescent="0.3">
      <c r="B37" s="609"/>
      <c r="C37" s="612"/>
      <c r="D37" s="615"/>
      <c r="E37" s="89" t="s">
        <v>759</v>
      </c>
      <c r="F37" s="90" t="s">
        <v>805</v>
      </c>
      <c r="G37" s="91" t="s">
        <v>806</v>
      </c>
      <c r="H37" s="92" t="s">
        <v>802</v>
      </c>
      <c r="I37" s="93" t="s">
        <v>763</v>
      </c>
      <c r="J37" s="93" t="s">
        <v>763</v>
      </c>
      <c r="K37" s="93" t="s">
        <v>763</v>
      </c>
      <c r="L37" s="92">
        <v>6</v>
      </c>
      <c r="M37" s="93" t="str">
        <f t="shared" si="49"/>
        <v>Alto</v>
      </c>
      <c r="N37" s="92">
        <v>3</v>
      </c>
      <c r="O37" s="93" t="str">
        <f>+IF(N37=0,"",IF(N37=1,"Esporádica",IF(N37=2,"Ocasional",IF(N37=3,"Frecuente",IF(N37=4,"Continua","")))))</f>
        <v>Frecuente</v>
      </c>
      <c r="P37" s="90">
        <f t="shared" si="43"/>
        <v>18</v>
      </c>
      <c r="Q37" s="90" t="str">
        <f t="shared" si="44"/>
        <v>Alto</v>
      </c>
      <c r="R37" s="92">
        <v>25</v>
      </c>
      <c r="S37" s="93" t="str">
        <f t="shared" si="50"/>
        <v>Grave</v>
      </c>
      <c r="T37" s="90">
        <f t="shared" ref="T37" si="51">+R37*P37</f>
        <v>450</v>
      </c>
      <c r="U37" s="90" t="str">
        <f t="shared" si="47"/>
        <v>II</v>
      </c>
      <c r="V37" s="94" t="str">
        <f t="shared" si="48"/>
        <v>No Aceptable  o Aceptable con control específico</v>
      </c>
      <c r="W37" s="95">
        <v>7</v>
      </c>
      <c r="X37" s="92" t="s">
        <v>803</v>
      </c>
      <c r="Y37" s="93" t="s">
        <v>759</v>
      </c>
      <c r="Z37" s="93" t="s">
        <v>763</v>
      </c>
      <c r="AA37" s="93" t="s">
        <v>763</v>
      </c>
      <c r="AB37" s="97" t="s">
        <v>765</v>
      </c>
      <c r="AC37" s="97" t="s">
        <v>807</v>
      </c>
      <c r="AD37" s="93" t="s">
        <v>763</v>
      </c>
      <c r="AE37" s="93" t="s">
        <v>799</v>
      </c>
      <c r="AF37" s="93" t="s">
        <v>784</v>
      </c>
      <c r="AG37" s="93" t="s">
        <v>770</v>
      </c>
      <c r="AH37" s="99"/>
    </row>
    <row r="38" spans="2:34" ht="89.25" customHeight="1" thickBot="1" x14ac:dyDescent="0.3">
      <c r="B38" s="587" t="s">
        <v>821</v>
      </c>
      <c r="C38" s="590" t="s">
        <v>821</v>
      </c>
      <c r="D38" s="593" t="s">
        <v>822</v>
      </c>
      <c r="E38" s="55" t="s">
        <v>759</v>
      </c>
      <c r="F38" s="56" t="s">
        <v>760</v>
      </c>
      <c r="G38" s="55" t="s">
        <v>810</v>
      </c>
      <c r="H38" s="100" t="s">
        <v>823</v>
      </c>
      <c r="I38" s="58" t="s">
        <v>763</v>
      </c>
      <c r="J38" s="58" t="s">
        <v>763</v>
      </c>
      <c r="K38" s="58" t="s">
        <v>763</v>
      </c>
      <c r="L38" s="59">
        <v>2</v>
      </c>
      <c r="M38" s="58" t="str">
        <f>+IF(L38="","Bajo",IF(L38=2,"Medio",IF(L38=6,"Alto",IF(L38=10,"Muy Alto",""))))</f>
        <v>Medio</v>
      </c>
      <c r="N38" s="59">
        <v>2</v>
      </c>
      <c r="O38" s="58" t="str">
        <f t="shared" ref="O38:O39" si="52">+IF(N38=0,"",IF(N38=1,"Esporádica",IF(N38=2,"Ocasional",IF(N38=3,"Frecuente",IF(N38=4,"Continua","")))))</f>
        <v>Ocasional</v>
      </c>
      <c r="P38" s="60">
        <f>+IF(L38="",N38,(N38*L38))</f>
        <v>4</v>
      </c>
      <c r="Q38" s="60" t="str">
        <f>+IF(P38=0,"",IF(P38&lt;5,"Bajo",IF(P38&lt;9,"Medio",IF(P38&lt;21,"Alto",IF(P38&lt;41,"Muy Alto","")))))</f>
        <v>Bajo</v>
      </c>
      <c r="R38" s="59">
        <v>25</v>
      </c>
      <c r="S38" s="58" t="str">
        <f>+IF(R38=0,"",IF(R38&lt;11,"Leve",IF(R38&lt;26,"Grave",IF(R38&lt;61,"Muy Grave",IF(R38&lt;101,"Muerte","")))))</f>
        <v>Grave</v>
      </c>
      <c r="T38" s="60">
        <f>+R38*P38</f>
        <v>100</v>
      </c>
      <c r="U38" s="60" t="str">
        <f>+IF(T38=0,"",IF(T38&lt;21,"IV",IF(T38&lt;121,"III",IF(T38&lt;501,"II",IF(T38&lt;4001,"I","")))))</f>
        <v>III</v>
      </c>
      <c r="V38" s="61" t="str">
        <f>+IF(U38=0,"",IF(U38="I","No Aceptable",IF(U38="II","No Aceptable  o Aceptable con control específico",IF(U38="III","Mejorable",IF(U38="IV","Aceptable","")))))</f>
        <v>Mejorable</v>
      </c>
      <c r="W38" s="62">
        <v>15</v>
      </c>
      <c r="X38" s="55" t="s">
        <v>764</v>
      </c>
      <c r="Y38" s="58" t="s">
        <v>759</v>
      </c>
      <c r="Z38" s="58" t="s">
        <v>763</v>
      </c>
      <c r="AA38" s="58" t="s">
        <v>763</v>
      </c>
      <c r="AB38" s="101" t="s">
        <v>765</v>
      </c>
      <c r="AC38" s="100" t="s">
        <v>812</v>
      </c>
      <c r="AD38" s="66" t="s">
        <v>767</v>
      </c>
      <c r="AE38" s="58" t="s">
        <v>813</v>
      </c>
      <c r="AF38" s="58" t="s">
        <v>769</v>
      </c>
      <c r="AG38" s="58" t="s">
        <v>770</v>
      </c>
      <c r="AH38" s="67"/>
    </row>
    <row r="39" spans="2:34" ht="89.25" customHeight="1" thickBot="1" x14ac:dyDescent="0.3">
      <c r="B39" s="588"/>
      <c r="C39" s="591"/>
      <c r="D39" s="594"/>
      <c r="E39" s="106" t="s">
        <v>759</v>
      </c>
      <c r="F39" s="115" t="s">
        <v>794</v>
      </c>
      <c r="G39" s="116" t="s">
        <v>824</v>
      </c>
      <c r="H39" s="109" t="s">
        <v>816</v>
      </c>
      <c r="I39" s="102" t="s">
        <v>763</v>
      </c>
      <c r="J39" s="102" t="s">
        <v>763</v>
      </c>
      <c r="K39" s="102" t="s">
        <v>763</v>
      </c>
      <c r="L39" s="109">
        <v>2</v>
      </c>
      <c r="M39" s="102" t="str">
        <f>+IF(L39="","Bajo",IF(L39=2,"Medio",IF(L39=6,"Alto",IF(L39=10,"Muy Alto",""))))</f>
        <v>Medio</v>
      </c>
      <c r="N39" s="109">
        <v>2</v>
      </c>
      <c r="O39" s="102" t="str">
        <f t="shared" si="52"/>
        <v>Ocasional</v>
      </c>
      <c r="P39" s="107">
        <f>+IF(L39="",N39,(N39*L39))</f>
        <v>4</v>
      </c>
      <c r="Q39" s="107" t="str">
        <f>+IF(P39=0,"",IF(P39&lt;5,"Bajo",IF(P39&lt;9,"Medio",IF(P39&lt;21,"Alto",IF(P39&lt;41,"Muy Alto","")))))</f>
        <v>Bajo</v>
      </c>
      <c r="R39" s="109">
        <v>25</v>
      </c>
      <c r="S39" s="102" t="str">
        <f>+IF(R39=0,"",IF(R39&lt;11,"Leve",IF(R39&lt;26,"Grave",IF(R39&lt;61,"Muy Grave",IF(R39&lt;101,"Muerte","")))))</f>
        <v>Grave</v>
      </c>
      <c r="T39" s="107">
        <f>+R39*P39</f>
        <v>100</v>
      </c>
      <c r="U39" s="107" t="str">
        <f t="shared" ref="U39:U41" si="53">+IF(T39=0,"",IF(T39&lt;21,"IV",IF(T39&lt;121,"III",IF(T39&lt;501,"II",IF(T39&lt;4001,"I","")))))</f>
        <v>III</v>
      </c>
      <c r="V39" s="110" t="str">
        <f>+IF(U39=0,"",IF(U39="I","No Aceptable",IF(U39="II","No Aceptable  o Aceptable con control específico",IF(U39="III","Mejorable",IF(U39="IV","Aceptable","")))))</f>
        <v>Mejorable</v>
      </c>
      <c r="W39" s="111">
        <v>15</v>
      </c>
      <c r="X39" s="109" t="s">
        <v>797</v>
      </c>
      <c r="Y39" s="64" t="s">
        <v>759</v>
      </c>
      <c r="Z39" s="102" t="s">
        <v>763</v>
      </c>
      <c r="AA39" s="102" t="s">
        <v>763</v>
      </c>
      <c r="AB39" s="103" t="s">
        <v>765</v>
      </c>
      <c r="AC39" s="103" t="s">
        <v>798</v>
      </c>
      <c r="AD39" s="102" t="s">
        <v>763</v>
      </c>
      <c r="AE39" s="102" t="s">
        <v>799</v>
      </c>
      <c r="AF39" s="102" t="s">
        <v>825</v>
      </c>
      <c r="AG39" s="64" t="s">
        <v>770</v>
      </c>
      <c r="AH39" s="114"/>
    </row>
    <row r="40" spans="2:34" ht="89.25" customHeight="1" x14ac:dyDescent="0.25">
      <c r="B40" s="607" t="s">
        <v>756</v>
      </c>
      <c r="C40" s="610" t="s">
        <v>826</v>
      </c>
      <c r="D40" s="613" t="s">
        <v>827</v>
      </c>
      <c r="E40" s="55" t="s">
        <v>759</v>
      </c>
      <c r="F40" s="56" t="s">
        <v>760</v>
      </c>
      <c r="G40" s="55" t="s">
        <v>810</v>
      </c>
      <c r="H40" s="100" t="s">
        <v>811</v>
      </c>
      <c r="I40" s="58" t="s">
        <v>763</v>
      </c>
      <c r="J40" s="58" t="s">
        <v>763</v>
      </c>
      <c r="K40" s="58" t="s">
        <v>763</v>
      </c>
      <c r="L40" s="59">
        <v>2</v>
      </c>
      <c r="M40" s="58" t="str">
        <f>+IF(L40="","Bajo",IF(L40=2,"Medio",IF(L40=6,"Alto",IF(L40=10,"Muy Alto",""))))</f>
        <v>Medio</v>
      </c>
      <c r="N40" s="59">
        <v>2</v>
      </c>
      <c r="O40" s="73" t="str">
        <f>+IF(N40=0,"",IF(N40=1,"Esporádica",IF(N40=2,"Ocasional",IF(N40=3,"Frecuente",IF(N40=4,"Continua","")))))</f>
        <v>Ocasional</v>
      </c>
      <c r="P40" s="75">
        <f t="shared" ref="P40:P41" si="54">+IF(L40="",N40,(N40*L40))</f>
        <v>4</v>
      </c>
      <c r="Q40" s="75" t="str">
        <f t="shared" ref="Q40:Q41" si="55">+IF(P40=0,"",IF(P40&lt;5,"Bajo",IF(P40&lt;9,"Medio",IF(P40&lt;21,"Alto",IF(P40&lt;41,"Muy Alto","")))))</f>
        <v>Bajo</v>
      </c>
      <c r="R40" s="74">
        <v>25</v>
      </c>
      <c r="S40" s="73" t="str">
        <f t="shared" ref="S40:S41" si="56">+IF(R40=0,"",IF(R40&lt;11,"Leve",IF(R40&lt;26,"Grave",IF(R40&lt;61,"Muy Grave",IF(R40&lt;101,"Muerte","")))))</f>
        <v>Grave</v>
      </c>
      <c r="T40" s="75">
        <f t="shared" ref="T40:T41" si="57">+R40*P40</f>
        <v>100</v>
      </c>
      <c r="U40" s="75" t="str">
        <f t="shared" si="53"/>
        <v>III</v>
      </c>
      <c r="V40" s="76" t="str">
        <f t="shared" ref="V40:V41" si="58">+IF(U40=0,"",IF(U40="I","No Aceptable",IF(U40="II","No Aceptable  o Aceptable con control específico",IF(U40="III","Aceptable",IF(U40="IV","Aceptable","")))))</f>
        <v>Aceptable</v>
      </c>
      <c r="W40" s="62">
        <v>33</v>
      </c>
      <c r="X40" s="55" t="s">
        <v>828</v>
      </c>
      <c r="Y40" s="58" t="s">
        <v>759</v>
      </c>
      <c r="Z40" s="58" t="s">
        <v>763</v>
      </c>
      <c r="AA40" s="58" t="s">
        <v>763</v>
      </c>
      <c r="AB40" s="101" t="s">
        <v>829</v>
      </c>
      <c r="AC40" s="100" t="s">
        <v>812</v>
      </c>
      <c r="AD40" s="100" t="s">
        <v>767</v>
      </c>
      <c r="AE40" s="58" t="s">
        <v>783</v>
      </c>
      <c r="AF40" s="58" t="s">
        <v>769</v>
      </c>
      <c r="AG40" s="58" t="s">
        <v>770</v>
      </c>
      <c r="AH40" s="67"/>
    </row>
    <row r="41" spans="2:34" ht="89.25" customHeight="1" x14ac:dyDescent="0.25">
      <c r="B41" s="608"/>
      <c r="C41" s="611"/>
      <c r="D41" s="614"/>
      <c r="E41" s="70" t="s">
        <v>759</v>
      </c>
      <c r="F41" s="71" t="s">
        <v>772</v>
      </c>
      <c r="G41" s="117" t="s">
        <v>830</v>
      </c>
      <c r="H41" s="70" t="s">
        <v>774</v>
      </c>
      <c r="I41" s="73" t="s">
        <v>763</v>
      </c>
      <c r="J41" s="73" t="s">
        <v>763</v>
      </c>
      <c r="K41" s="73" t="s">
        <v>763</v>
      </c>
      <c r="L41" s="74">
        <v>6</v>
      </c>
      <c r="M41" s="73" t="str">
        <f t="shared" ref="M41" si="59">+IF(L41="","Bajo",IF(L41=2,"Medio",IF(L41=6,"Alto",IF(L41=10,"Muy Alto",""))))</f>
        <v>Alto</v>
      </c>
      <c r="N41" s="74">
        <v>3</v>
      </c>
      <c r="O41" s="73" t="str">
        <f>+IF(N41=0,"",IF(N41=1,"Esporádica",IF(N41=2,"Ocasional",IF(N41=3,"Frecuente",IF(N41=4,"Continua","")))))</f>
        <v>Frecuente</v>
      </c>
      <c r="P41" s="75">
        <f t="shared" si="54"/>
        <v>18</v>
      </c>
      <c r="Q41" s="75" t="str">
        <f t="shared" si="55"/>
        <v>Alto</v>
      </c>
      <c r="R41" s="74">
        <v>25</v>
      </c>
      <c r="S41" s="73" t="str">
        <f t="shared" si="56"/>
        <v>Grave</v>
      </c>
      <c r="T41" s="75">
        <f t="shared" si="57"/>
        <v>450</v>
      </c>
      <c r="U41" s="75" t="str">
        <f t="shared" si="53"/>
        <v>II</v>
      </c>
      <c r="V41" s="76" t="str">
        <f t="shared" si="58"/>
        <v>No Aceptable  o Aceptable con control específico</v>
      </c>
      <c r="W41" s="77">
        <v>33</v>
      </c>
      <c r="X41" s="70" t="s">
        <v>775</v>
      </c>
      <c r="Y41" s="73" t="s">
        <v>759</v>
      </c>
      <c r="Z41" s="73" t="s">
        <v>763</v>
      </c>
      <c r="AA41" s="73" t="s">
        <v>763</v>
      </c>
      <c r="AB41" s="78" t="s">
        <v>814</v>
      </c>
      <c r="AC41" s="79" t="s">
        <v>776</v>
      </c>
      <c r="AD41" s="70" t="s">
        <v>763</v>
      </c>
      <c r="AE41" s="73" t="s">
        <v>831</v>
      </c>
      <c r="AF41" s="73" t="s">
        <v>769</v>
      </c>
      <c r="AG41" s="73" t="s">
        <v>770</v>
      </c>
      <c r="AH41" s="80"/>
    </row>
    <row r="42" spans="2:34" ht="89.25" customHeight="1" x14ac:dyDescent="0.25">
      <c r="B42" s="608"/>
      <c r="C42" s="611"/>
      <c r="D42" s="614"/>
      <c r="E42" s="83" t="s">
        <v>759</v>
      </c>
      <c r="F42" s="71" t="s">
        <v>778</v>
      </c>
      <c r="G42" s="84" t="s">
        <v>779</v>
      </c>
      <c r="H42" s="74" t="s">
        <v>780</v>
      </c>
      <c r="I42" s="73" t="s">
        <v>763</v>
      </c>
      <c r="J42" s="73" t="s">
        <v>763</v>
      </c>
      <c r="K42" s="73" t="s">
        <v>763</v>
      </c>
      <c r="L42" s="74">
        <v>6</v>
      </c>
      <c r="M42" s="73" t="str">
        <f>+IF(L42="","Bajo",IF(L42=2,"Medio",IF(L42=6,"Alto",IF(L42=10,"Muy Alto",""))))</f>
        <v>Alto</v>
      </c>
      <c r="N42" s="74">
        <v>3</v>
      </c>
      <c r="O42" s="73" t="str">
        <f t="shared" ref="O42:O49" si="60">+IF(N42=0,"",IF(N42=1,"Esporádica",IF(N42=2,"Ocasional",IF(N42=3,"Frecuente",IF(N42=4,"Continua","")))))</f>
        <v>Frecuente</v>
      </c>
      <c r="P42" s="75">
        <f>+IF(L42="",N42,(N42*L42))</f>
        <v>18</v>
      </c>
      <c r="Q42" s="75" t="str">
        <f>+IF(P42=0,"",IF(P42&lt;5,"Bajo",IF(P42&lt;9,"Medio",IF(P42&lt;21,"Alto",IF(P42&lt;41,"Muy Alto","")))))</f>
        <v>Alto</v>
      </c>
      <c r="R42" s="74">
        <v>25</v>
      </c>
      <c r="S42" s="73" t="str">
        <f>+IF(R42=0,"",IF(R42&lt;11,"Leve",IF(R42&lt;26,"Grave",IF(R42&lt;61,"Muy Grave",IF(R42&lt;101,"Muerte","")))))</f>
        <v>Grave</v>
      </c>
      <c r="T42" s="75">
        <f>+R42*P42</f>
        <v>450</v>
      </c>
      <c r="U42" s="75" t="str">
        <f>+IF(T42=0,"",IF(T42&lt;21,"IV",IF(T42&lt;121,"III",IF(T42&lt;501,"II",IF(T42&lt;4001,"I","")))))</f>
        <v>II</v>
      </c>
      <c r="V42" s="76" t="str">
        <f>+IF(U42=0,"",IF(U42="I","No Aceptable",IF(U42="II","No Aceptable  o Aceptable con control específico",IF(U42="III","Mejorable",IF(U42="IV","Aceptable","")))))</f>
        <v>No Aceptable  o Aceptable con control específico</v>
      </c>
      <c r="W42" s="77">
        <v>33</v>
      </c>
      <c r="X42" s="74" t="s">
        <v>780</v>
      </c>
      <c r="Y42" s="73" t="s">
        <v>759</v>
      </c>
      <c r="Z42" s="73" t="s">
        <v>763</v>
      </c>
      <c r="AA42" s="73" t="s">
        <v>763</v>
      </c>
      <c r="AB42" s="78" t="s">
        <v>787</v>
      </c>
      <c r="AC42" s="78" t="s">
        <v>782</v>
      </c>
      <c r="AD42" s="73" t="s">
        <v>763</v>
      </c>
      <c r="AE42" s="73" t="s">
        <v>783</v>
      </c>
      <c r="AF42" s="73" t="s">
        <v>784</v>
      </c>
      <c r="AG42" s="73" t="s">
        <v>770</v>
      </c>
      <c r="AH42" s="80"/>
    </row>
    <row r="43" spans="2:34" ht="89.25" customHeight="1" x14ac:dyDescent="0.25">
      <c r="B43" s="608"/>
      <c r="C43" s="611"/>
      <c r="D43" s="614"/>
      <c r="E43" s="83" t="s">
        <v>759</v>
      </c>
      <c r="F43" s="71" t="s">
        <v>785</v>
      </c>
      <c r="G43" s="84" t="s">
        <v>786</v>
      </c>
      <c r="H43" s="74" t="s">
        <v>780</v>
      </c>
      <c r="I43" s="73" t="s">
        <v>763</v>
      </c>
      <c r="J43" s="73" t="s">
        <v>763</v>
      </c>
      <c r="K43" s="73" t="s">
        <v>763</v>
      </c>
      <c r="L43" s="74">
        <v>6</v>
      </c>
      <c r="M43" s="73" t="str">
        <f>+IF(L43="","Bajo",IF(L43=2,"Medio",IF(L43=6,"Alto",IF(L43=10,"Muy Alto",""))))</f>
        <v>Alto</v>
      </c>
      <c r="N43" s="74">
        <v>3</v>
      </c>
      <c r="O43" s="73" t="str">
        <f t="shared" si="60"/>
        <v>Frecuente</v>
      </c>
      <c r="P43" s="75">
        <f t="shared" ref="P43:P46" si="61">+IF(L43="",N43,(N43*L43))</f>
        <v>18</v>
      </c>
      <c r="Q43" s="75" t="str">
        <f t="shared" ref="Q43:Q46" si="62">+IF(P43=0,"",IF(P43&lt;5,"Bajo",IF(P43&lt;9,"Medio",IF(P43&lt;21,"Alto",IF(P43&lt;41,"Muy Alto","")))))</f>
        <v>Alto</v>
      </c>
      <c r="R43" s="74">
        <v>25</v>
      </c>
      <c r="S43" s="73" t="str">
        <f t="shared" ref="S43:S44" si="63">+IF(R43=0,"",IF(R43&lt;11,"Leve",IF(R43&lt;26,"Grave",IF(R43&lt;61,"Muy Grave",IF(R43&lt;101,"Muerte","")))))</f>
        <v>Grave</v>
      </c>
      <c r="T43" s="75">
        <f t="shared" ref="T43:T46" si="64">+R43*P43</f>
        <v>450</v>
      </c>
      <c r="U43" s="75" t="str">
        <f t="shared" ref="U43:U50" si="65">+IF(T43=0,"",IF(T43&lt;21,"IV",IF(T43&lt;121,"III",IF(T43&lt;501,"II",IF(T43&lt;4001,"I","")))))</f>
        <v>II</v>
      </c>
      <c r="V43" s="76" t="str">
        <f t="shared" ref="V43:V45" si="66">+IF(U43=0,"",IF(U43="I","No Aceptable",IF(U43="II","No Aceptable  o Aceptable con control específico",IF(U43="III","Aceptable",IF(U43="IV","Aceptable","")))))</f>
        <v>No Aceptable  o Aceptable con control específico</v>
      </c>
      <c r="W43" s="77">
        <v>33</v>
      </c>
      <c r="X43" s="74" t="s">
        <v>780</v>
      </c>
      <c r="Y43" s="73" t="s">
        <v>759</v>
      </c>
      <c r="Z43" s="73" t="s">
        <v>763</v>
      </c>
      <c r="AA43" s="73" t="s">
        <v>763</v>
      </c>
      <c r="AB43" s="78" t="s">
        <v>787</v>
      </c>
      <c r="AC43" s="78" t="s">
        <v>782</v>
      </c>
      <c r="AD43" s="73" t="s">
        <v>763</v>
      </c>
      <c r="AE43" s="73" t="s">
        <v>783</v>
      </c>
      <c r="AF43" s="73" t="s">
        <v>784</v>
      </c>
      <c r="AG43" s="73" t="s">
        <v>770</v>
      </c>
      <c r="AH43" s="80"/>
    </row>
    <row r="44" spans="2:34" ht="89.25" customHeight="1" x14ac:dyDescent="0.25">
      <c r="B44" s="608"/>
      <c r="C44" s="611"/>
      <c r="D44" s="614"/>
      <c r="E44" s="83" t="s">
        <v>759</v>
      </c>
      <c r="F44" s="71" t="s">
        <v>785</v>
      </c>
      <c r="G44" s="84" t="s">
        <v>820</v>
      </c>
      <c r="H44" s="74" t="s">
        <v>780</v>
      </c>
      <c r="I44" s="73" t="s">
        <v>763</v>
      </c>
      <c r="J44" s="73" t="s">
        <v>763</v>
      </c>
      <c r="K44" s="73" t="s">
        <v>763</v>
      </c>
      <c r="L44" s="74">
        <v>2</v>
      </c>
      <c r="M44" s="73" t="str">
        <f t="shared" ref="M44:M46" si="67">+IF(L44="","Bajo",IF(L44=2,"Medio",IF(L44=6,"Alto",IF(L44=10,"Muy Alto",""))))</f>
        <v>Medio</v>
      </c>
      <c r="N44" s="74">
        <v>2</v>
      </c>
      <c r="O44" s="73" t="str">
        <f t="shared" si="60"/>
        <v>Ocasional</v>
      </c>
      <c r="P44" s="75">
        <f t="shared" si="61"/>
        <v>4</v>
      </c>
      <c r="Q44" s="75" t="str">
        <f t="shared" si="62"/>
        <v>Bajo</v>
      </c>
      <c r="R44" s="74">
        <v>25</v>
      </c>
      <c r="S44" s="73" t="str">
        <f t="shared" si="63"/>
        <v>Grave</v>
      </c>
      <c r="T44" s="75">
        <f t="shared" si="64"/>
        <v>100</v>
      </c>
      <c r="U44" s="75" t="str">
        <f t="shared" si="65"/>
        <v>III</v>
      </c>
      <c r="V44" s="76" t="str">
        <f t="shared" si="66"/>
        <v>Aceptable</v>
      </c>
      <c r="W44" s="77">
        <v>33</v>
      </c>
      <c r="X44" s="74" t="s">
        <v>780</v>
      </c>
      <c r="Y44" s="73" t="s">
        <v>759</v>
      </c>
      <c r="Z44" s="73" t="s">
        <v>763</v>
      </c>
      <c r="AA44" s="73" t="s">
        <v>763</v>
      </c>
      <c r="AB44" s="78" t="s">
        <v>789</v>
      </c>
      <c r="AC44" s="78" t="s">
        <v>782</v>
      </c>
      <c r="AD44" s="73" t="s">
        <v>763</v>
      </c>
      <c r="AE44" s="73" t="s">
        <v>783</v>
      </c>
      <c r="AF44" s="73" t="s">
        <v>769</v>
      </c>
      <c r="AG44" s="73" t="s">
        <v>770</v>
      </c>
      <c r="AH44" s="80"/>
    </row>
    <row r="45" spans="2:34" ht="89.25" customHeight="1" x14ac:dyDescent="0.25">
      <c r="B45" s="608"/>
      <c r="C45" s="611"/>
      <c r="D45" s="614"/>
      <c r="E45" s="83" t="s">
        <v>759</v>
      </c>
      <c r="F45" s="71" t="s">
        <v>790</v>
      </c>
      <c r="G45" s="84" t="s">
        <v>791</v>
      </c>
      <c r="H45" s="74" t="s">
        <v>792</v>
      </c>
      <c r="I45" s="73" t="s">
        <v>763</v>
      </c>
      <c r="J45" s="73" t="s">
        <v>763</v>
      </c>
      <c r="K45" s="73" t="s">
        <v>763</v>
      </c>
      <c r="L45" s="74">
        <v>2</v>
      </c>
      <c r="M45" s="73" t="str">
        <f t="shared" si="67"/>
        <v>Medio</v>
      </c>
      <c r="N45" s="74">
        <v>2</v>
      </c>
      <c r="O45" s="73" t="str">
        <f t="shared" si="60"/>
        <v>Ocasional</v>
      </c>
      <c r="P45" s="75">
        <f t="shared" si="61"/>
        <v>4</v>
      </c>
      <c r="Q45" s="75" t="str">
        <f t="shared" si="62"/>
        <v>Bajo</v>
      </c>
      <c r="R45" s="74">
        <v>25</v>
      </c>
      <c r="S45" s="73" t="str">
        <f>+IF(R45=0,"",IF(R45&lt;11,"Leve",IF(R45&lt;26,"Grave",IF(R45&lt;61,"Muy Grave",IF(R45&lt;101,"Muerte","")))))</f>
        <v>Grave</v>
      </c>
      <c r="T45" s="75">
        <f t="shared" si="64"/>
        <v>100</v>
      </c>
      <c r="U45" s="75" t="str">
        <f t="shared" si="65"/>
        <v>III</v>
      </c>
      <c r="V45" s="76" t="str">
        <f t="shared" si="66"/>
        <v>Aceptable</v>
      </c>
      <c r="W45" s="77">
        <v>33</v>
      </c>
      <c r="X45" s="74" t="s">
        <v>792</v>
      </c>
      <c r="Y45" s="73" t="s">
        <v>759</v>
      </c>
      <c r="Z45" s="73" t="s">
        <v>763</v>
      </c>
      <c r="AA45" s="73" t="s">
        <v>763</v>
      </c>
      <c r="AB45" s="78" t="s">
        <v>765</v>
      </c>
      <c r="AC45" s="78" t="s">
        <v>793</v>
      </c>
      <c r="AD45" s="73" t="s">
        <v>763</v>
      </c>
      <c r="AE45" s="73" t="s">
        <v>832</v>
      </c>
      <c r="AF45" s="73" t="s">
        <v>769</v>
      </c>
      <c r="AG45" s="73" t="s">
        <v>770</v>
      </c>
      <c r="AH45" s="80"/>
    </row>
    <row r="46" spans="2:34" ht="89.25" customHeight="1" x14ac:dyDescent="0.25">
      <c r="B46" s="608"/>
      <c r="C46" s="611"/>
      <c r="D46" s="614"/>
      <c r="E46" s="83" t="s">
        <v>759</v>
      </c>
      <c r="F46" s="71" t="s">
        <v>794</v>
      </c>
      <c r="G46" s="70" t="s">
        <v>795</v>
      </c>
      <c r="H46" s="74" t="s">
        <v>816</v>
      </c>
      <c r="I46" s="73" t="s">
        <v>763</v>
      </c>
      <c r="J46" s="73" t="s">
        <v>763</v>
      </c>
      <c r="K46" s="73" t="s">
        <v>763</v>
      </c>
      <c r="L46" s="74">
        <v>2</v>
      </c>
      <c r="M46" s="73" t="str">
        <f t="shared" si="67"/>
        <v>Medio</v>
      </c>
      <c r="N46" s="74">
        <v>2</v>
      </c>
      <c r="O46" s="73" t="str">
        <f t="shared" si="60"/>
        <v>Ocasional</v>
      </c>
      <c r="P46" s="75">
        <f t="shared" si="61"/>
        <v>4</v>
      </c>
      <c r="Q46" s="75" t="str">
        <f t="shared" si="62"/>
        <v>Bajo</v>
      </c>
      <c r="R46" s="74">
        <v>25</v>
      </c>
      <c r="S46" s="73" t="str">
        <f t="shared" ref="S46" si="68">+IF(R46=0,"",IF(R46&lt;11,"Leve",IF(R46&lt;26,"Grave",IF(R46&lt;61,"Muy Grave",IF(R46&lt;101,"Muerte","")))))</f>
        <v>Grave</v>
      </c>
      <c r="T46" s="75">
        <f t="shared" si="64"/>
        <v>100</v>
      </c>
      <c r="U46" s="75" t="str">
        <f t="shared" si="65"/>
        <v>III</v>
      </c>
      <c r="V46" s="76" t="str">
        <f>+IF(U46=0,"",IF(U46="I","No Aceptable",IF(U46="II","No Aceptable  o Aceptable con control específico",IF(U46="III","Mejorable",IF(U46="IV","Aceptable","")))))</f>
        <v>Mejorable</v>
      </c>
      <c r="W46" s="77">
        <v>33</v>
      </c>
      <c r="X46" s="74" t="s">
        <v>797</v>
      </c>
      <c r="Y46" s="73" t="s">
        <v>759</v>
      </c>
      <c r="Z46" s="73" t="s">
        <v>763</v>
      </c>
      <c r="AA46" s="73" t="s">
        <v>763</v>
      </c>
      <c r="AB46" s="78" t="s">
        <v>765</v>
      </c>
      <c r="AC46" s="78" t="s">
        <v>798</v>
      </c>
      <c r="AD46" s="73" t="s">
        <v>763</v>
      </c>
      <c r="AE46" s="73" t="s">
        <v>799</v>
      </c>
      <c r="AF46" s="73" t="s">
        <v>825</v>
      </c>
      <c r="AG46" s="73" t="s">
        <v>770</v>
      </c>
      <c r="AH46" s="80"/>
    </row>
    <row r="47" spans="2:34" ht="89.25" customHeight="1" x14ac:dyDescent="0.25">
      <c r="B47" s="608"/>
      <c r="C47" s="611"/>
      <c r="D47" s="614"/>
      <c r="E47" s="83" t="s">
        <v>759</v>
      </c>
      <c r="F47" s="71" t="s">
        <v>794</v>
      </c>
      <c r="G47" s="118" t="s">
        <v>833</v>
      </c>
      <c r="H47" s="119" t="s">
        <v>834</v>
      </c>
      <c r="I47" s="73" t="s">
        <v>763</v>
      </c>
      <c r="J47" s="73" t="s">
        <v>763</v>
      </c>
      <c r="K47" s="73" t="s">
        <v>763</v>
      </c>
      <c r="L47" s="74">
        <v>2</v>
      </c>
      <c r="M47" s="73" t="str">
        <f>+IF(L47="","Bajo",IF(L47=2,"Medio",IF(L47=6,"Alto",IF(L47=10,"Muy Alto",""))))</f>
        <v>Medio</v>
      </c>
      <c r="N47" s="74">
        <v>2</v>
      </c>
      <c r="O47" s="73" t="str">
        <f t="shared" si="60"/>
        <v>Ocasional</v>
      </c>
      <c r="P47" s="75">
        <f>+IF(L47="",N47,(N47*L47))</f>
        <v>4</v>
      </c>
      <c r="Q47" s="75" t="str">
        <f>+IF(P47=0,"",IF(P47&lt;5,"Bajo",IF(P47&lt;9,"Medio",IF(P47&lt;21,"Alto",IF(P47&lt;41,"Muy Alto","")))))</f>
        <v>Bajo</v>
      </c>
      <c r="R47" s="74">
        <v>25</v>
      </c>
      <c r="S47" s="73" t="str">
        <f>+IF(R47=0,"",IF(R47&lt;11,"Leve",IF(R47&lt;26,"Grave",IF(R47&lt;61,"Muy Grave",IF(R47&lt;101,"Muerte","")))))</f>
        <v>Grave</v>
      </c>
      <c r="T47" s="75">
        <f>+R47*P47</f>
        <v>100</v>
      </c>
      <c r="U47" s="75" t="str">
        <f t="shared" si="65"/>
        <v>III</v>
      </c>
      <c r="V47" s="76" t="str">
        <f>+IF(U47=0,"",IF(U47="I","No Aceptable",IF(U47="II","No Aceptable  o Aceptable con control específico",IF(U47="III","Mejorable",IF(U47="IV","Aceptable","")))))</f>
        <v>Mejorable</v>
      </c>
      <c r="W47" s="77">
        <v>33</v>
      </c>
      <c r="X47" s="118" t="s">
        <v>835</v>
      </c>
      <c r="Y47" s="73" t="s">
        <v>759</v>
      </c>
      <c r="Z47" s="73" t="s">
        <v>763</v>
      </c>
      <c r="AA47" s="73" t="s">
        <v>763</v>
      </c>
      <c r="AB47" s="78" t="s">
        <v>765</v>
      </c>
      <c r="AC47" s="120" t="s">
        <v>836</v>
      </c>
      <c r="AD47" s="73" t="s">
        <v>763</v>
      </c>
      <c r="AE47" s="73" t="s">
        <v>799</v>
      </c>
      <c r="AF47" s="73" t="s">
        <v>769</v>
      </c>
      <c r="AG47" s="73" t="s">
        <v>770</v>
      </c>
      <c r="AH47" s="80"/>
    </row>
    <row r="48" spans="2:34" ht="89.25" customHeight="1" x14ac:dyDescent="0.25">
      <c r="B48" s="608"/>
      <c r="C48" s="611"/>
      <c r="D48" s="614"/>
      <c r="E48" s="83" t="s">
        <v>759</v>
      </c>
      <c r="F48" s="75" t="s">
        <v>800</v>
      </c>
      <c r="G48" s="84" t="s">
        <v>801</v>
      </c>
      <c r="H48" s="74" t="s">
        <v>837</v>
      </c>
      <c r="I48" s="73" t="s">
        <v>763</v>
      </c>
      <c r="J48" s="73" t="s">
        <v>763</v>
      </c>
      <c r="K48" s="73" t="s">
        <v>763</v>
      </c>
      <c r="L48" s="74">
        <v>6</v>
      </c>
      <c r="M48" s="73" t="str">
        <f t="shared" ref="M48:M50" si="69">+IF(L48="","Bajo",IF(L48=2,"Medio",IF(L48=6,"Alto",IF(L48=10,"Muy Alto",""))))</f>
        <v>Alto</v>
      </c>
      <c r="N48" s="74">
        <v>2</v>
      </c>
      <c r="O48" s="73" t="str">
        <f t="shared" si="60"/>
        <v>Ocasional</v>
      </c>
      <c r="P48" s="75">
        <f t="shared" ref="P48:P50" si="70">+IF(L48="",N48,(N48*L48))</f>
        <v>12</v>
      </c>
      <c r="Q48" s="75" t="str">
        <f t="shared" ref="Q48:Q50" si="71">+IF(P48=0,"",IF(P48&lt;5,"Bajo",IF(P48&lt;9,"Medio",IF(P48&lt;21,"Alto",IF(P48&lt;41,"Muy Alto","")))))</f>
        <v>Alto</v>
      </c>
      <c r="R48" s="74">
        <v>25</v>
      </c>
      <c r="S48" s="73" t="str">
        <f t="shared" ref="S48:S50" si="72">+IF(R48=0,"",IF(R48&lt;11,"Leve",IF(R48&lt;26,"Grave",IF(R48&lt;61,"Muy Grave",IF(R48&lt;101,"Muerte","")))))</f>
        <v>Grave</v>
      </c>
      <c r="T48" s="75">
        <f>+R48*P48</f>
        <v>300</v>
      </c>
      <c r="U48" s="75" t="str">
        <f t="shared" si="65"/>
        <v>II</v>
      </c>
      <c r="V48" s="76" t="str">
        <f t="shared" ref="V48:V50" si="73">+IF(U48=0,"",IF(U48="I","No Aceptable",IF(U48="II","No Aceptable  o Aceptable con control específico",IF(U48="III","Aceptable",IF(U48="IV","Aceptable","")))))</f>
        <v>No Aceptable  o Aceptable con control específico</v>
      </c>
      <c r="W48" s="77">
        <v>33</v>
      </c>
      <c r="X48" s="74" t="s">
        <v>803</v>
      </c>
      <c r="Y48" s="73" t="s">
        <v>759</v>
      </c>
      <c r="Z48" s="73" t="s">
        <v>763</v>
      </c>
      <c r="AA48" s="73" t="s">
        <v>763</v>
      </c>
      <c r="AB48" s="78" t="s">
        <v>765</v>
      </c>
      <c r="AC48" s="78" t="s">
        <v>804</v>
      </c>
      <c r="AD48" s="73" t="s">
        <v>763</v>
      </c>
      <c r="AE48" s="73" t="s">
        <v>799</v>
      </c>
      <c r="AF48" s="73" t="s">
        <v>784</v>
      </c>
      <c r="AG48" s="73" t="s">
        <v>770</v>
      </c>
      <c r="AH48" s="80"/>
    </row>
    <row r="49" spans="1:46" s="121" customFormat="1" ht="89.25" customHeight="1" x14ac:dyDescent="0.25">
      <c r="B49" s="608"/>
      <c r="C49" s="611"/>
      <c r="D49" s="614"/>
      <c r="E49" s="122" t="s">
        <v>759</v>
      </c>
      <c r="F49" s="71" t="s">
        <v>838</v>
      </c>
      <c r="G49" s="123" t="s">
        <v>839</v>
      </c>
      <c r="H49" s="117" t="s">
        <v>840</v>
      </c>
      <c r="I49" s="73" t="s">
        <v>763</v>
      </c>
      <c r="J49" s="73" t="s">
        <v>763</v>
      </c>
      <c r="K49" s="73" t="s">
        <v>763</v>
      </c>
      <c r="L49" s="74">
        <v>2</v>
      </c>
      <c r="M49" s="73" t="str">
        <f>+IF(L49="","Bajo",IF(L49=2,"Medio",IF(L49=6,"Alto",IF(L49=10,"Muy Alto",""))))</f>
        <v>Medio</v>
      </c>
      <c r="N49" s="74">
        <v>2</v>
      </c>
      <c r="O49" s="73" t="str">
        <f t="shared" si="60"/>
        <v>Ocasional</v>
      </c>
      <c r="P49" s="75">
        <f>+IF(L49="",N49,(N49*L49))</f>
        <v>4</v>
      </c>
      <c r="Q49" s="75" t="str">
        <f>+IF(P49=0,"",IF(P49&lt;5,"Bajo",IF(P49&lt;9,"Medio",IF(P49&lt;21,"Alto",IF(P49&lt;41,"Muy Alto","")))))</f>
        <v>Bajo</v>
      </c>
      <c r="R49" s="74">
        <v>25</v>
      </c>
      <c r="S49" s="73" t="str">
        <f>+IF(R49=0,"",IF(R49&lt;11,"Leve",IF(R49&lt;26,"Grave",IF(R49&lt;61,"Muy Grave",IF(R49&lt;101,"Muerte","")))))</f>
        <v>Grave</v>
      </c>
      <c r="T49" s="75">
        <f>+R49*P49</f>
        <v>100</v>
      </c>
      <c r="U49" s="75" t="str">
        <f>+IF(T49=0,"",IF(T49&lt;21,"IV",IF(T49&lt;121,"III",IF(T49&lt;501,"II",IF(T49&lt;4001,"I","")))))</f>
        <v>III</v>
      </c>
      <c r="V49" s="76" t="str">
        <f>+IF(U49=0,"",IF(U49="I","No Aceptable",IF(U49="II","No Aceptable  o Aceptable con control específico",IF(U49="III","Mejorable",IF(U49="IV","Aceptable","")))))</f>
        <v>Mejorable</v>
      </c>
      <c r="W49" s="77">
        <v>33</v>
      </c>
      <c r="X49" s="70" t="s">
        <v>764</v>
      </c>
      <c r="Y49" s="73" t="s">
        <v>759</v>
      </c>
      <c r="Z49" s="73" t="s">
        <v>763</v>
      </c>
      <c r="AA49" s="73" t="s">
        <v>763</v>
      </c>
      <c r="AB49" s="78" t="s">
        <v>765</v>
      </c>
      <c r="AC49" s="123" t="s">
        <v>841</v>
      </c>
      <c r="AD49" s="124" t="s">
        <v>763</v>
      </c>
      <c r="AE49" s="124" t="s">
        <v>842</v>
      </c>
      <c r="AF49" s="124" t="s">
        <v>784</v>
      </c>
      <c r="AG49" s="73" t="s">
        <v>770</v>
      </c>
      <c r="AH49" s="125"/>
    </row>
    <row r="50" spans="1:46" ht="89.25" customHeight="1" thickBot="1" x14ac:dyDescent="0.3">
      <c r="B50" s="616"/>
      <c r="C50" s="617"/>
      <c r="D50" s="618"/>
      <c r="E50" s="106" t="s">
        <v>759</v>
      </c>
      <c r="F50" s="107" t="s">
        <v>805</v>
      </c>
      <c r="G50" s="108" t="s">
        <v>806</v>
      </c>
      <c r="H50" s="109" t="s">
        <v>802</v>
      </c>
      <c r="I50" s="102" t="s">
        <v>763</v>
      </c>
      <c r="J50" s="102" t="s">
        <v>763</v>
      </c>
      <c r="K50" s="102" t="s">
        <v>763</v>
      </c>
      <c r="L50" s="109">
        <v>6</v>
      </c>
      <c r="M50" s="102" t="str">
        <f t="shared" si="69"/>
        <v>Alto</v>
      </c>
      <c r="N50" s="109">
        <v>3</v>
      </c>
      <c r="O50" s="102" t="str">
        <f>+IF(N50=0,"",IF(N50=1,"Esporádica",IF(N50=2,"Ocasional",IF(N50=3,"Frecuente",IF(N50=4,"Continua","")))))</f>
        <v>Frecuente</v>
      </c>
      <c r="P50" s="107">
        <f t="shared" si="70"/>
        <v>18</v>
      </c>
      <c r="Q50" s="107" t="str">
        <f t="shared" si="71"/>
        <v>Alto</v>
      </c>
      <c r="R50" s="109">
        <v>25</v>
      </c>
      <c r="S50" s="102" t="str">
        <f t="shared" si="72"/>
        <v>Grave</v>
      </c>
      <c r="T50" s="107">
        <f t="shared" ref="T50" si="74">+R50*P50</f>
        <v>450</v>
      </c>
      <c r="U50" s="107" t="str">
        <f t="shared" si="65"/>
        <v>II</v>
      </c>
      <c r="V50" s="110" t="str">
        <f t="shared" si="73"/>
        <v>No Aceptable  o Aceptable con control específico</v>
      </c>
      <c r="W50" s="111">
        <v>33</v>
      </c>
      <c r="X50" s="109" t="s">
        <v>803</v>
      </c>
      <c r="Y50" s="102" t="s">
        <v>759</v>
      </c>
      <c r="Z50" s="102" t="s">
        <v>763</v>
      </c>
      <c r="AA50" s="102" t="s">
        <v>763</v>
      </c>
      <c r="AB50" s="103" t="s">
        <v>765</v>
      </c>
      <c r="AC50" s="103" t="s">
        <v>807</v>
      </c>
      <c r="AD50" s="102" t="s">
        <v>763</v>
      </c>
      <c r="AE50" s="102" t="s">
        <v>799</v>
      </c>
      <c r="AF50" s="102" t="s">
        <v>784</v>
      </c>
      <c r="AG50" s="102" t="s">
        <v>770</v>
      </c>
      <c r="AH50" s="114"/>
    </row>
    <row r="51" spans="1:46" ht="89.25" customHeight="1" x14ac:dyDescent="0.2">
      <c r="B51" s="607" t="s">
        <v>756</v>
      </c>
      <c r="C51" s="610" t="s">
        <v>843</v>
      </c>
      <c r="D51" s="613" t="s">
        <v>844</v>
      </c>
      <c r="E51" s="126" t="s">
        <v>754</v>
      </c>
      <c r="F51" s="56" t="s">
        <v>760</v>
      </c>
      <c r="G51" s="55" t="s">
        <v>810</v>
      </c>
      <c r="H51" s="57" t="s">
        <v>845</v>
      </c>
      <c r="I51" s="58" t="s">
        <v>763</v>
      </c>
      <c r="J51" s="58" t="s">
        <v>763</v>
      </c>
      <c r="K51" s="58" t="s">
        <v>763</v>
      </c>
      <c r="L51" s="59">
        <v>2</v>
      </c>
      <c r="M51" s="58" t="str">
        <f>+IF(L51="","Bajo",IF(L51=2,"Medio",IF(L51=6,"Alto",IF(L51=10,"Muy Alto",""))))</f>
        <v>Medio</v>
      </c>
      <c r="N51" s="59">
        <v>2</v>
      </c>
      <c r="O51" s="58" t="str">
        <f t="shared" ref="O51:O95" si="75">+IF(N51=0,"",IF(N51=1,"Esporádica",IF(N51=2,"Ocasional",IF(N51=3,"Frecuente",IF(N51=4,"Continua","")))))</f>
        <v>Ocasional</v>
      </c>
      <c r="P51" s="60">
        <f>+IF(L51="",N51,(N51*L51))</f>
        <v>4</v>
      </c>
      <c r="Q51" s="60" t="str">
        <f>+IF(P51=0,"",IF(P51&lt;5,"Bajo",IF(P51&lt;9,"Medio",IF(P51&lt;21,"Alto",IF(P51&lt;41,"Muy Alto","")))))</f>
        <v>Bajo</v>
      </c>
      <c r="R51" s="59">
        <v>25</v>
      </c>
      <c r="S51" s="58" t="str">
        <f>+IF(R51=0,"",IF(R51&lt;11,"Leve",IF(R51&lt;26,"Grave",IF(R51&lt;61,"Muy Grave",IF(R51&lt;101,"Muerte","")))))</f>
        <v>Grave</v>
      </c>
      <c r="T51" s="60">
        <f>+R51*P51</f>
        <v>100</v>
      </c>
      <c r="U51" s="60" t="str">
        <f>+IF(T51=0,"",IF(T51&lt;21,"IV",IF(T51&lt;121,"III",IF(T51&lt;501,"II",IF(T51&lt;4001,"I","")))))</f>
        <v>III</v>
      </c>
      <c r="V51" s="61" t="str">
        <f>+IF(U51=0,"",IF(U51="I","No Aceptable",IF(U51="II","No Aceptable  o Aceptable con control específico",IF(U51="III","Mejorable",IF(U51="IV","Aceptable","")))))</f>
        <v>Mejorable</v>
      </c>
      <c r="W51" s="62">
        <v>20</v>
      </c>
      <c r="X51" s="55" t="s">
        <v>764</v>
      </c>
      <c r="Y51" s="58" t="s">
        <v>759</v>
      </c>
      <c r="Z51" s="58" t="s">
        <v>763</v>
      </c>
      <c r="AA51" s="58" t="s">
        <v>763</v>
      </c>
      <c r="AB51" s="101" t="s">
        <v>765</v>
      </c>
      <c r="AC51" s="100" t="s">
        <v>812</v>
      </c>
      <c r="AD51" s="100" t="s">
        <v>767</v>
      </c>
      <c r="AE51" s="58" t="s">
        <v>783</v>
      </c>
      <c r="AF51" s="58" t="s">
        <v>769</v>
      </c>
      <c r="AG51" s="58" t="s">
        <v>770</v>
      </c>
      <c r="AH51" s="67"/>
    </row>
    <row r="52" spans="1:46" ht="89.25" customHeight="1" x14ac:dyDescent="0.25">
      <c r="A52" s="121"/>
      <c r="B52" s="608"/>
      <c r="C52" s="611"/>
      <c r="D52" s="614"/>
      <c r="E52" s="83" t="s">
        <v>754</v>
      </c>
      <c r="F52" s="71" t="s">
        <v>846</v>
      </c>
      <c r="G52" s="127" t="s">
        <v>847</v>
      </c>
      <c r="H52" s="77" t="s">
        <v>848</v>
      </c>
      <c r="I52" s="73" t="s">
        <v>763</v>
      </c>
      <c r="J52" s="73" t="s">
        <v>763</v>
      </c>
      <c r="K52" s="73" t="s">
        <v>763</v>
      </c>
      <c r="L52" s="74">
        <v>2</v>
      </c>
      <c r="M52" s="73" t="str">
        <f>+IF(L52="","Bajo",IF(L52=2,"Medio",IF(L52=6,"Alto",IF(L52=10,"Muy Alto",""))))</f>
        <v>Medio</v>
      </c>
      <c r="N52" s="74">
        <v>2</v>
      </c>
      <c r="O52" s="73" t="str">
        <f t="shared" si="75"/>
        <v>Ocasional</v>
      </c>
      <c r="P52" s="75">
        <f>+IF(L52="",N52,(N52*L52))</f>
        <v>4</v>
      </c>
      <c r="Q52" s="75" t="str">
        <f>+IF(P52=0,"",IF(P52&lt;5,"Bajo",IF(P52&lt;9,"Medio",IF(P52&lt;21,"Alto",IF(P52&lt;41,"Muy Alto","")))))</f>
        <v>Bajo</v>
      </c>
      <c r="R52" s="74">
        <v>25</v>
      </c>
      <c r="S52" s="73" t="str">
        <f>+IF(R52=0,"",IF(R52&lt;11,"Leve",IF(R52&lt;26,"Grave",IF(R52&lt;61,"Muy Grave",IF(R52&lt;101,"Muerte","")))))</f>
        <v>Grave</v>
      </c>
      <c r="T52" s="75">
        <f>+R52*P52</f>
        <v>100</v>
      </c>
      <c r="U52" s="75" t="str">
        <f t="shared" ref="U52:U54" si="76">+IF(T52=0,"",IF(T52&lt;21,"IV",IF(T52&lt;121,"III",IF(T52&lt;501,"II",IF(T52&lt;4001,"I","")))))</f>
        <v>III</v>
      </c>
      <c r="V52" s="76" t="str">
        <f>+IF(U52=0,"",IF(U52="I","No Aceptable",IF(U52="II","No Aceptable  o Aceptable con control específico",IF(U52="III","Mejorable",IF(U52="IV","Aceptable","")))))</f>
        <v>Mejorable</v>
      </c>
      <c r="W52" s="77">
        <v>20</v>
      </c>
      <c r="X52" s="77" t="s">
        <v>849</v>
      </c>
      <c r="Y52" s="73" t="s">
        <v>759</v>
      </c>
      <c r="Z52" s="73" t="s">
        <v>763</v>
      </c>
      <c r="AA52" s="73" t="s">
        <v>763</v>
      </c>
      <c r="AB52" s="78" t="s">
        <v>850</v>
      </c>
      <c r="AC52" s="127" t="s">
        <v>851</v>
      </c>
      <c r="AD52" s="73" t="s">
        <v>763</v>
      </c>
      <c r="AE52" s="73" t="s">
        <v>813</v>
      </c>
      <c r="AF52" s="73" t="s">
        <v>784</v>
      </c>
      <c r="AG52" s="73" t="s">
        <v>770</v>
      </c>
      <c r="AH52" s="80"/>
    </row>
    <row r="53" spans="1:46" s="128" customFormat="1" ht="89.25" customHeight="1" thickBot="1" x14ac:dyDescent="0.3">
      <c r="A53" s="121"/>
      <c r="B53" s="608"/>
      <c r="C53" s="611"/>
      <c r="D53" s="614"/>
      <c r="E53" s="83" t="s">
        <v>754</v>
      </c>
      <c r="F53" s="71" t="s">
        <v>838</v>
      </c>
      <c r="G53" s="123" t="s">
        <v>852</v>
      </c>
      <c r="H53" s="117" t="s">
        <v>840</v>
      </c>
      <c r="I53" s="73" t="s">
        <v>763</v>
      </c>
      <c r="J53" s="73" t="s">
        <v>763</v>
      </c>
      <c r="K53" s="73" t="s">
        <v>763</v>
      </c>
      <c r="L53" s="74">
        <v>2</v>
      </c>
      <c r="M53" s="73" t="str">
        <f t="shared" ref="M53:M54" si="77">+IF(L53="","Bajo",IF(L53=2,"Medio",IF(L53=6,"Alto",IF(L53=10,"Muy Alto",""))))</f>
        <v>Medio</v>
      </c>
      <c r="N53" s="74">
        <v>2</v>
      </c>
      <c r="O53" s="73" t="str">
        <f t="shared" si="75"/>
        <v>Ocasional</v>
      </c>
      <c r="P53" s="75">
        <f t="shared" ref="P53:P54" si="78">+IF(L53="",N53,(N53*L53))</f>
        <v>4</v>
      </c>
      <c r="Q53" s="75" t="str">
        <f t="shared" ref="Q53:Q54" si="79">+IF(P53=0,"",IF(P53&lt;5,"Bajo",IF(P53&lt;9,"Medio",IF(P53&lt;21,"Alto",IF(P53&lt;41,"Muy Alto","")))))</f>
        <v>Bajo</v>
      </c>
      <c r="R53" s="74">
        <v>25</v>
      </c>
      <c r="S53" s="73" t="str">
        <f t="shared" ref="S53:S54" si="80">+IF(R53=0,"",IF(R53&lt;11,"Leve",IF(R53&lt;26,"Grave",IF(R53&lt;61,"Muy Grave",IF(R53&lt;101,"Muerte","")))))</f>
        <v>Grave</v>
      </c>
      <c r="T53" s="75">
        <f t="shared" ref="T53:T54" si="81">+R53*P53</f>
        <v>100</v>
      </c>
      <c r="U53" s="75" t="str">
        <f t="shared" si="76"/>
        <v>III</v>
      </c>
      <c r="V53" s="76" t="str">
        <f>+IF(U53=0,"",IF(U53="I","No Aceptable",IF(U53="II","No Aceptable  o Aceptable con control específico",IF(U53="III","Mejorable",IF(U53="IV","Aceptable","")))))</f>
        <v>Mejorable</v>
      </c>
      <c r="W53" s="77">
        <v>20</v>
      </c>
      <c r="X53" s="74" t="s">
        <v>853</v>
      </c>
      <c r="Y53" s="73" t="s">
        <v>759</v>
      </c>
      <c r="Z53" s="73" t="s">
        <v>763</v>
      </c>
      <c r="AA53" s="73" t="s">
        <v>763</v>
      </c>
      <c r="AB53" s="78" t="s">
        <v>765</v>
      </c>
      <c r="AC53" s="78" t="s">
        <v>854</v>
      </c>
      <c r="AD53" s="73" t="s">
        <v>763</v>
      </c>
      <c r="AE53" s="73" t="s">
        <v>855</v>
      </c>
      <c r="AF53" s="73" t="s">
        <v>769</v>
      </c>
      <c r="AG53" s="73" t="s">
        <v>770</v>
      </c>
      <c r="AH53" s="125"/>
      <c r="AI53" s="121"/>
      <c r="AJ53" s="121"/>
      <c r="AK53" s="121"/>
      <c r="AL53" s="121"/>
      <c r="AM53" s="121"/>
      <c r="AN53" s="121"/>
      <c r="AO53" s="121"/>
      <c r="AP53" s="121"/>
      <c r="AQ53" s="121"/>
      <c r="AR53" s="121"/>
      <c r="AS53" s="121"/>
      <c r="AT53" s="121"/>
    </row>
    <row r="54" spans="1:46" ht="89.25" customHeight="1" thickBot="1" x14ac:dyDescent="0.3">
      <c r="B54" s="609"/>
      <c r="C54" s="612"/>
      <c r="D54" s="615"/>
      <c r="E54" s="89" t="s">
        <v>754</v>
      </c>
      <c r="F54" s="129" t="s">
        <v>794</v>
      </c>
      <c r="G54" s="130" t="s">
        <v>795</v>
      </c>
      <c r="H54" s="92" t="s">
        <v>816</v>
      </c>
      <c r="I54" s="93" t="s">
        <v>763</v>
      </c>
      <c r="J54" s="93" t="s">
        <v>763</v>
      </c>
      <c r="K54" s="93" t="s">
        <v>763</v>
      </c>
      <c r="L54" s="92">
        <v>2</v>
      </c>
      <c r="M54" s="93" t="str">
        <f t="shared" si="77"/>
        <v>Medio</v>
      </c>
      <c r="N54" s="92">
        <v>2</v>
      </c>
      <c r="O54" s="93" t="str">
        <f t="shared" si="75"/>
        <v>Ocasional</v>
      </c>
      <c r="P54" s="90">
        <f t="shared" si="78"/>
        <v>4</v>
      </c>
      <c r="Q54" s="90" t="str">
        <f t="shared" si="79"/>
        <v>Bajo</v>
      </c>
      <c r="R54" s="92">
        <v>25</v>
      </c>
      <c r="S54" s="93" t="str">
        <f t="shared" si="80"/>
        <v>Grave</v>
      </c>
      <c r="T54" s="90">
        <f t="shared" si="81"/>
        <v>100</v>
      </c>
      <c r="U54" s="90" t="str">
        <f t="shared" si="76"/>
        <v>III</v>
      </c>
      <c r="V54" s="94" t="str">
        <f>+IF(U54=0,"",IF(U54="I","No Aceptable",IF(U54="II","No Aceptable  o Aceptable con control específico",IF(U54="III","Mejorable",IF(U54="IV","Aceptable","")))))</f>
        <v>Mejorable</v>
      </c>
      <c r="W54" s="95">
        <v>20</v>
      </c>
      <c r="X54" s="92" t="s">
        <v>797</v>
      </c>
      <c r="Y54" s="93" t="s">
        <v>759</v>
      </c>
      <c r="Z54" s="93" t="s">
        <v>763</v>
      </c>
      <c r="AA54" s="93" t="s">
        <v>763</v>
      </c>
      <c r="AB54" s="97" t="s">
        <v>765</v>
      </c>
      <c r="AC54" s="97" t="s">
        <v>798</v>
      </c>
      <c r="AD54" s="93" t="s">
        <v>763</v>
      </c>
      <c r="AE54" s="93" t="s">
        <v>799</v>
      </c>
      <c r="AF54" s="58" t="s">
        <v>769</v>
      </c>
      <c r="AG54" s="93" t="s">
        <v>770</v>
      </c>
      <c r="AH54" s="99"/>
    </row>
    <row r="55" spans="1:46" ht="105.75" customHeight="1" thickBot="1" x14ac:dyDescent="0.3">
      <c r="B55" s="588" t="s">
        <v>856</v>
      </c>
      <c r="C55" s="591" t="s">
        <v>857</v>
      </c>
      <c r="D55" s="594" t="s">
        <v>858</v>
      </c>
      <c r="E55" s="131" t="s">
        <v>759</v>
      </c>
      <c r="F55" s="132" t="s">
        <v>859</v>
      </c>
      <c r="G55" s="133" t="s">
        <v>860</v>
      </c>
      <c r="H55" s="134" t="s">
        <v>861</v>
      </c>
      <c r="I55" s="135" t="s">
        <v>862</v>
      </c>
      <c r="J55" s="135" t="s">
        <v>862</v>
      </c>
      <c r="K55" s="135" t="s">
        <v>863</v>
      </c>
      <c r="L55" s="134">
        <v>6</v>
      </c>
      <c r="M55" s="136" t="str">
        <f>+IF(L55="","Bajo",IF(L55=2,"Medio",IF(L55=6,"Alto",IF(L55=10,"Muy Alto",""))))</f>
        <v>Alto</v>
      </c>
      <c r="N55" s="134">
        <v>3</v>
      </c>
      <c r="O55" s="136" t="str">
        <f t="shared" si="75"/>
        <v>Frecuente</v>
      </c>
      <c r="P55" s="137">
        <f>+IF(L55="",N55,(N55*L55))</f>
        <v>18</v>
      </c>
      <c r="Q55" s="137" t="str">
        <f>+IF(P55=0,"",IF(P55&lt;5,"Bajo",IF(P55&lt;9,"Medio",IF(P55&lt;21,"Alto",IF(P55&lt;41,"Muy Alto","")))))</f>
        <v>Alto</v>
      </c>
      <c r="R55" s="131">
        <v>25</v>
      </c>
      <c r="S55" s="136" t="str">
        <f>+IF(R55=0,"",IF(R55&lt;11,"Leve",IF(R55&lt;26,"Grave",IF(R55&lt;61,"Muy Grave",IF(R55&lt;101,"Muerte","")))))</f>
        <v>Grave</v>
      </c>
      <c r="T55" s="137">
        <f>+R55*P55</f>
        <v>450</v>
      </c>
      <c r="U55" s="137" t="str">
        <f>+IF(T55=0,"",IF(T55&lt;21,"IV",IF(T55&lt;121,"III",IF(T55&lt;501,"II",IF(T55&lt;4001,"I","")))))</f>
        <v>II</v>
      </c>
      <c r="V55" s="138" t="str">
        <f>+IF(U55=0,"",IF(U55="I","No Aceptable",IF(U55="II","No Aceptable  o Aceptable con control específico",IF(U55="III","Mejorable",IF(U55="IV","Aceptable","")))))</f>
        <v>No Aceptable  o Aceptable con control específico</v>
      </c>
      <c r="W55" s="139">
        <v>8</v>
      </c>
      <c r="X55" s="134" t="s">
        <v>864</v>
      </c>
      <c r="Y55" s="134" t="s">
        <v>759</v>
      </c>
      <c r="Z55" s="140" t="s">
        <v>765</v>
      </c>
      <c r="AA55" s="140" t="s">
        <v>765</v>
      </c>
      <c r="AB55" s="140" t="s">
        <v>865</v>
      </c>
      <c r="AC55" s="140" t="s">
        <v>866</v>
      </c>
      <c r="AD55" s="140" t="s">
        <v>765</v>
      </c>
      <c r="AE55" s="136" t="s">
        <v>867</v>
      </c>
      <c r="AF55" s="136" t="s">
        <v>784</v>
      </c>
      <c r="AG55" s="136" t="s">
        <v>770</v>
      </c>
      <c r="AH55" s="136"/>
    </row>
    <row r="56" spans="1:46" ht="89.25" customHeight="1" thickBot="1" x14ac:dyDescent="0.3">
      <c r="B56" s="588"/>
      <c r="C56" s="591"/>
      <c r="D56" s="594"/>
      <c r="E56" s="83" t="s">
        <v>759</v>
      </c>
      <c r="F56" s="71" t="s">
        <v>778</v>
      </c>
      <c r="G56" s="141" t="s">
        <v>779</v>
      </c>
      <c r="H56" s="74" t="s">
        <v>780</v>
      </c>
      <c r="I56" s="84" t="s">
        <v>862</v>
      </c>
      <c r="J56" s="84" t="s">
        <v>862</v>
      </c>
      <c r="K56" s="84" t="s">
        <v>863</v>
      </c>
      <c r="L56" s="74">
        <v>6</v>
      </c>
      <c r="M56" s="73" t="str">
        <f t="shared" ref="M56:M62" si="82">+IF(L56="","Bajo",IF(L56=2,"Medio",IF(L56=6,"Alto",IF(L56=10,"Muy Alto",""))))</f>
        <v>Alto</v>
      </c>
      <c r="N56" s="74">
        <v>3</v>
      </c>
      <c r="O56" s="73" t="str">
        <f t="shared" si="75"/>
        <v>Frecuente</v>
      </c>
      <c r="P56" s="75">
        <f t="shared" ref="P56:P62" si="83">+IF(L56="",N56,(N56*L56))</f>
        <v>18</v>
      </c>
      <c r="Q56" s="75" t="str">
        <f t="shared" ref="Q56:Q62" si="84">+IF(P56=0,"",IF(P56&lt;5,"Bajo",IF(P56&lt;9,"Medio",IF(P56&lt;21,"Alto",IF(P56&lt;41,"Muy Alto","")))))</f>
        <v>Alto</v>
      </c>
      <c r="R56" s="83">
        <v>25</v>
      </c>
      <c r="S56" s="73" t="str">
        <f t="shared" ref="S56:S62" si="85">+IF(R56=0,"",IF(R56&lt;11,"Leve",IF(R56&lt;26,"Grave",IF(R56&lt;61,"Muy Grave",IF(R56&lt;101,"Muerte","")))))</f>
        <v>Grave</v>
      </c>
      <c r="T56" s="75">
        <f t="shared" ref="T56:T62" si="86">+R56*P56</f>
        <v>450</v>
      </c>
      <c r="U56" s="75" t="str">
        <f t="shared" ref="U56:U62" si="87">+IF(T56=0,"",IF(T56&lt;21,"IV",IF(T56&lt;121,"III",IF(T56&lt;501,"II",IF(T56&lt;4001,"I","")))))</f>
        <v>II</v>
      </c>
      <c r="V56" s="76" t="str">
        <f t="shared" ref="V56:V62" si="88">+IF(U56=0,"",IF(U56="I","No Aceptable",IF(U56="II","No Aceptable  o Aceptable con control específico",IF(U56="III","Aceptable",IF(U56="IV","Aceptable","")))))</f>
        <v>No Aceptable  o Aceptable con control específico</v>
      </c>
      <c r="W56" s="77">
        <v>8</v>
      </c>
      <c r="X56" s="74" t="s">
        <v>780</v>
      </c>
      <c r="Y56" s="74" t="s">
        <v>759</v>
      </c>
      <c r="Z56" s="78" t="s">
        <v>868</v>
      </c>
      <c r="AA56" s="78" t="s">
        <v>868</v>
      </c>
      <c r="AB56" s="78" t="s">
        <v>869</v>
      </c>
      <c r="AC56" s="78" t="s">
        <v>782</v>
      </c>
      <c r="AD56" s="142" t="s">
        <v>868</v>
      </c>
      <c r="AE56" s="73" t="s">
        <v>768</v>
      </c>
      <c r="AF56" s="58" t="s">
        <v>784</v>
      </c>
      <c r="AG56" s="58" t="s">
        <v>770</v>
      </c>
      <c r="AH56" s="73"/>
    </row>
    <row r="57" spans="1:46" ht="89.25" customHeight="1" thickBot="1" x14ac:dyDescent="0.3">
      <c r="B57" s="588"/>
      <c r="C57" s="591"/>
      <c r="D57" s="594"/>
      <c r="E57" s="83" t="s">
        <v>759</v>
      </c>
      <c r="F57" s="71" t="s">
        <v>785</v>
      </c>
      <c r="G57" s="141" t="s">
        <v>786</v>
      </c>
      <c r="H57" s="74" t="s">
        <v>780</v>
      </c>
      <c r="I57" s="84" t="s">
        <v>862</v>
      </c>
      <c r="J57" s="84" t="s">
        <v>862</v>
      </c>
      <c r="K57" s="84" t="s">
        <v>863</v>
      </c>
      <c r="L57" s="74">
        <v>6</v>
      </c>
      <c r="M57" s="73" t="str">
        <f t="shared" si="82"/>
        <v>Alto</v>
      </c>
      <c r="N57" s="74">
        <v>3</v>
      </c>
      <c r="O57" s="73" t="str">
        <f t="shared" si="75"/>
        <v>Frecuente</v>
      </c>
      <c r="P57" s="75">
        <f t="shared" si="83"/>
        <v>18</v>
      </c>
      <c r="Q57" s="75" t="str">
        <f t="shared" si="84"/>
        <v>Alto</v>
      </c>
      <c r="R57" s="83">
        <v>25</v>
      </c>
      <c r="S57" s="73" t="str">
        <f t="shared" si="85"/>
        <v>Grave</v>
      </c>
      <c r="T57" s="75">
        <f t="shared" si="86"/>
        <v>450</v>
      </c>
      <c r="U57" s="75" t="str">
        <f t="shared" si="87"/>
        <v>II</v>
      </c>
      <c r="V57" s="76" t="str">
        <f t="shared" si="88"/>
        <v>No Aceptable  o Aceptable con control específico</v>
      </c>
      <c r="W57" s="77">
        <v>8</v>
      </c>
      <c r="X57" s="74" t="s">
        <v>780</v>
      </c>
      <c r="Y57" s="74" t="s">
        <v>759</v>
      </c>
      <c r="Z57" s="78" t="s">
        <v>868</v>
      </c>
      <c r="AA57" s="78" t="s">
        <v>868</v>
      </c>
      <c r="AB57" s="78" t="s">
        <v>869</v>
      </c>
      <c r="AC57" s="78" t="s">
        <v>782</v>
      </c>
      <c r="AD57" s="142" t="s">
        <v>868</v>
      </c>
      <c r="AE57" s="73" t="s">
        <v>783</v>
      </c>
      <c r="AF57" s="58" t="s">
        <v>784</v>
      </c>
      <c r="AG57" s="58" t="s">
        <v>770</v>
      </c>
      <c r="AH57" s="73"/>
    </row>
    <row r="58" spans="1:46" ht="89.25" customHeight="1" thickBot="1" x14ac:dyDescent="0.3">
      <c r="B58" s="588"/>
      <c r="C58" s="591"/>
      <c r="D58" s="594"/>
      <c r="E58" s="83" t="s">
        <v>759</v>
      </c>
      <c r="F58" s="71" t="s">
        <v>785</v>
      </c>
      <c r="G58" s="141" t="s">
        <v>870</v>
      </c>
      <c r="H58" s="74" t="s">
        <v>780</v>
      </c>
      <c r="I58" s="84" t="s">
        <v>862</v>
      </c>
      <c r="J58" s="84" t="s">
        <v>862</v>
      </c>
      <c r="K58" s="84" t="s">
        <v>863</v>
      </c>
      <c r="L58" s="74">
        <v>2</v>
      </c>
      <c r="M58" s="73" t="str">
        <f t="shared" si="82"/>
        <v>Medio</v>
      </c>
      <c r="N58" s="74">
        <v>2</v>
      </c>
      <c r="O58" s="73" t="str">
        <f t="shared" si="75"/>
        <v>Ocasional</v>
      </c>
      <c r="P58" s="75">
        <f t="shared" si="83"/>
        <v>4</v>
      </c>
      <c r="Q58" s="75" t="str">
        <f t="shared" si="84"/>
        <v>Bajo</v>
      </c>
      <c r="R58" s="83">
        <v>25</v>
      </c>
      <c r="S58" s="73" t="str">
        <f t="shared" si="85"/>
        <v>Grave</v>
      </c>
      <c r="T58" s="75">
        <f t="shared" si="86"/>
        <v>100</v>
      </c>
      <c r="U58" s="75" t="str">
        <f t="shared" si="87"/>
        <v>III</v>
      </c>
      <c r="V58" s="76" t="str">
        <f t="shared" si="88"/>
        <v>Aceptable</v>
      </c>
      <c r="W58" s="77">
        <v>8</v>
      </c>
      <c r="X58" s="74" t="s">
        <v>780</v>
      </c>
      <c r="Y58" s="74" t="s">
        <v>759</v>
      </c>
      <c r="Z58" s="78" t="s">
        <v>868</v>
      </c>
      <c r="AA58" s="78" t="s">
        <v>868</v>
      </c>
      <c r="AB58" s="78" t="s">
        <v>869</v>
      </c>
      <c r="AC58" s="78" t="s">
        <v>782</v>
      </c>
      <c r="AD58" s="142" t="s">
        <v>868</v>
      </c>
      <c r="AE58" s="73" t="s">
        <v>783</v>
      </c>
      <c r="AF58" s="58" t="s">
        <v>784</v>
      </c>
      <c r="AG58" s="58" t="s">
        <v>770</v>
      </c>
      <c r="AH58" s="73"/>
    </row>
    <row r="59" spans="1:46" ht="89.25" customHeight="1" thickBot="1" x14ac:dyDescent="0.3">
      <c r="B59" s="588"/>
      <c r="C59" s="591"/>
      <c r="D59" s="594"/>
      <c r="E59" s="83" t="s">
        <v>759</v>
      </c>
      <c r="F59" s="71" t="s">
        <v>790</v>
      </c>
      <c r="G59" s="141" t="s">
        <v>791</v>
      </c>
      <c r="H59" s="74" t="s">
        <v>792</v>
      </c>
      <c r="I59" s="84" t="s">
        <v>862</v>
      </c>
      <c r="J59" s="84" t="s">
        <v>862</v>
      </c>
      <c r="K59" s="84" t="s">
        <v>863</v>
      </c>
      <c r="L59" s="74">
        <v>2</v>
      </c>
      <c r="M59" s="73" t="str">
        <f t="shared" si="82"/>
        <v>Medio</v>
      </c>
      <c r="N59" s="74">
        <v>2</v>
      </c>
      <c r="O59" s="73" t="str">
        <f t="shared" si="75"/>
        <v>Ocasional</v>
      </c>
      <c r="P59" s="75">
        <f t="shared" si="83"/>
        <v>4</v>
      </c>
      <c r="Q59" s="75" t="str">
        <f t="shared" si="84"/>
        <v>Bajo</v>
      </c>
      <c r="R59" s="83">
        <v>25</v>
      </c>
      <c r="S59" s="73" t="str">
        <f t="shared" si="85"/>
        <v>Grave</v>
      </c>
      <c r="T59" s="75">
        <f t="shared" si="86"/>
        <v>100</v>
      </c>
      <c r="U59" s="75" t="str">
        <f t="shared" si="87"/>
        <v>III</v>
      </c>
      <c r="V59" s="76" t="str">
        <f t="shared" si="88"/>
        <v>Aceptable</v>
      </c>
      <c r="W59" s="77">
        <v>8</v>
      </c>
      <c r="X59" s="74" t="s">
        <v>792</v>
      </c>
      <c r="Y59" s="74" t="s">
        <v>759</v>
      </c>
      <c r="Z59" s="78" t="s">
        <v>765</v>
      </c>
      <c r="AA59" s="78" t="s">
        <v>765</v>
      </c>
      <c r="AB59" s="78" t="s">
        <v>765</v>
      </c>
      <c r="AC59" s="78" t="s">
        <v>871</v>
      </c>
      <c r="AD59" s="78" t="s">
        <v>765</v>
      </c>
      <c r="AE59" s="73" t="s">
        <v>832</v>
      </c>
      <c r="AF59" s="58" t="s">
        <v>784</v>
      </c>
      <c r="AG59" s="58" t="s">
        <v>770</v>
      </c>
      <c r="AH59" s="73"/>
    </row>
    <row r="60" spans="1:46" ht="89.25" customHeight="1" thickBot="1" x14ac:dyDescent="0.3">
      <c r="B60" s="588"/>
      <c r="C60" s="591"/>
      <c r="D60" s="594"/>
      <c r="E60" s="83" t="s">
        <v>759</v>
      </c>
      <c r="F60" s="71" t="s">
        <v>794</v>
      </c>
      <c r="G60" s="141" t="s">
        <v>872</v>
      </c>
      <c r="H60" s="74" t="s">
        <v>802</v>
      </c>
      <c r="I60" s="84" t="s">
        <v>862</v>
      </c>
      <c r="J60" s="84" t="s">
        <v>862</v>
      </c>
      <c r="K60" s="84" t="s">
        <v>863</v>
      </c>
      <c r="L60" s="74">
        <v>2</v>
      </c>
      <c r="M60" s="73" t="str">
        <f t="shared" si="82"/>
        <v>Medio</v>
      </c>
      <c r="N60" s="74">
        <v>2</v>
      </c>
      <c r="O60" s="73" t="str">
        <f t="shared" si="75"/>
        <v>Ocasional</v>
      </c>
      <c r="P60" s="75">
        <f t="shared" si="83"/>
        <v>4</v>
      </c>
      <c r="Q60" s="75" t="str">
        <f t="shared" si="84"/>
        <v>Bajo</v>
      </c>
      <c r="R60" s="83">
        <v>25</v>
      </c>
      <c r="S60" s="73" t="str">
        <f t="shared" si="85"/>
        <v>Grave</v>
      </c>
      <c r="T60" s="75">
        <f t="shared" si="86"/>
        <v>100</v>
      </c>
      <c r="U60" s="75" t="str">
        <f t="shared" si="87"/>
        <v>III</v>
      </c>
      <c r="V60" s="76" t="str">
        <f t="shared" si="88"/>
        <v>Aceptable</v>
      </c>
      <c r="W60" s="77">
        <v>8</v>
      </c>
      <c r="X60" s="74" t="s">
        <v>797</v>
      </c>
      <c r="Y60" s="74" t="s">
        <v>759</v>
      </c>
      <c r="Z60" s="78" t="s">
        <v>765</v>
      </c>
      <c r="AA60" s="78" t="s">
        <v>765</v>
      </c>
      <c r="AB60" s="78" t="s">
        <v>765</v>
      </c>
      <c r="AC60" s="78" t="s">
        <v>798</v>
      </c>
      <c r="AD60" s="78" t="s">
        <v>765</v>
      </c>
      <c r="AE60" s="73" t="s">
        <v>799</v>
      </c>
      <c r="AF60" s="58" t="s">
        <v>784</v>
      </c>
      <c r="AG60" s="58" t="s">
        <v>770</v>
      </c>
      <c r="AH60" s="73"/>
    </row>
    <row r="61" spans="1:46" ht="89.25" customHeight="1" thickBot="1" x14ac:dyDescent="0.3">
      <c r="B61" s="588"/>
      <c r="C61" s="591"/>
      <c r="D61" s="594"/>
      <c r="E61" s="83" t="s">
        <v>759</v>
      </c>
      <c r="F61" s="75" t="s">
        <v>800</v>
      </c>
      <c r="G61" s="141" t="s">
        <v>801</v>
      </c>
      <c r="H61" s="74" t="s">
        <v>802</v>
      </c>
      <c r="I61" s="84" t="s">
        <v>862</v>
      </c>
      <c r="J61" s="84" t="s">
        <v>862</v>
      </c>
      <c r="K61" s="84" t="s">
        <v>862</v>
      </c>
      <c r="L61" s="74">
        <v>6</v>
      </c>
      <c r="M61" s="73" t="str">
        <f t="shared" si="82"/>
        <v>Alto</v>
      </c>
      <c r="N61" s="74">
        <v>3</v>
      </c>
      <c r="O61" s="73" t="str">
        <f t="shared" si="75"/>
        <v>Frecuente</v>
      </c>
      <c r="P61" s="75">
        <f t="shared" si="83"/>
        <v>18</v>
      </c>
      <c r="Q61" s="75" t="str">
        <f t="shared" si="84"/>
        <v>Alto</v>
      </c>
      <c r="R61" s="83">
        <v>10</v>
      </c>
      <c r="S61" s="73" t="str">
        <f t="shared" si="85"/>
        <v>Leve</v>
      </c>
      <c r="T61" s="75">
        <f t="shared" si="86"/>
        <v>180</v>
      </c>
      <c r="U61" s="75" t="str">
        <f t="shared" si="87"/>
        <v>II</v>
      </c>
      <c r="V61" s="76" t="str">
        <f t="shared" si="88"/>
        <v>No Aceptable  o Aceptable con control específico</v>
      </c>
      <c r="W61" s="77">
        <v>8</v>
      </c>
      <c r="X61" s="74" t="s">
        <v>803</v>
      </c>
      <c r="Y61" s="74" t="s">
        <v>759</v>
      </c>
      <c r="Z61" s="78" t="s">
        <v>765</v>
      </c>
      <c r="AA61" s="78" t="s">
        <v>765</v>
      </c>
      <c r="AB61" s="78" t="s">
        <v>765</v>
      </c>
      <c r="AC61" s="78" t="s">
        <v>804</v>
      </c>
      <c r="AD61" s="78" t="s">
        <v>765</v>
      </c>
      <c r="AE61" s="73" t="s">
        <v>799</v>
      </c>
      <c r="AF61" s="58" t="s">
        <v>784</v>
      </c>
      <c r="AG61" s="58" t="s">
        <v>770</v>
      </c>
      <c r="AH61" s="73"/>
    </row>
    <row r="62" spans="1:46" ht="89.25" customHeight="1" thickBot="1" x14ac:dyDescent="0.3">
      <c r="B62" s="588"/>
      <c r="C62" s="592"/>
      <c r="D62" s="594"/>
      <c r="E62" s="83" t="s">
        <v>759</v>
      </c>
      <c r="F62" s="75" t="s">
        <v>805</v>
      </c>
      <c r="G62" s="141" t="s">
        <v>806</v>
      </c>
      <c r="H62" s="74" t="s">
        <v>802</v>
      </c>
      <c r="I62" s="84" t="s">
        <v>862</v>
      </c>
      <c r="J62" s="84" t="s">
        <v>862</v>
      </c>
      <c r="K62" s="84" t="s">
        <v>862</v>
      </c>
      <c r="L62" s="74">
        <v>6</v>
      </c>
      <c r="M62" s="73" t="str">
        <f t="shared" si="82"/>
        <v>Alto</v>
      </c>
      <c r="N62" s="74">
        <v>3</v>
      </c>
      <c r="O62" s="73" t="str">
        <f t="shared" si="75"/>
        <v>Frecuente</v>
      </c>
      <c r="P62" s="75">
        <f t="shared" si="83"/>
        <v>18</v>
      </c>
      <c r="Q62" s="75" t="str">
        <f t="shared" si="84"/>
        <v>Alto</v>
      </c>
      <c r="R62" s="83">
        <v>25</v>
      </c>
      <c r="S62" s="73" t="str">
        <f t="shared" si="85"/>
        <v>Grave</v>
      </c>
      <c r="T62" s="75">
        <f t="shared" si="86"/>
        <v>450</v>
      </c>
      <c r="U62" s="75" t="str">
        <f t="shared" si="87"/>
        <v>II</v>
      </c>
      <c r="V62" s="76" t="str">
        <f t="shared" si="88"/>
        <v>No Aceptable  o Aceptable con control específico</v>
      </c>
      <c r="W62" s="77">
        <v>8</v>
      </c>
      <c r="X62" s="74" t="s">
        <v>803</v>
      </c>
      <c r="Y62" s="74" t="s">
        <v>759</v>
      </c>
      <c r="Z62" s="78" t="s">
        <v>765</v>
      </c>
      <c r="AA62" s="78" t="s">
        <v>765</v>
      </c>
      <c r="AB62" s="78" t="s">
        <v>765</v>
      </c>
      <c r="AC62" s="78" t="s">
        <v>807</v>
      </c>
      <c r="AD62" s="78" t="s">
        <v>765</v>
      </c>
      <c r="AE62" s="73" t="s">
        <v>799</v>
      </c>
      <c r="AF62" s="58" t="s">
        <v>784</v>
      </c>
      <c r="AG62" s="58" t="s">
        <v>770</v>
      </c>
      <c r="AH62" s="73"/>
    </row>
    <row r="63" spans="1:46" ht="89.25" customHeight="1" thickBot="1" x14ac:dyDescent="0.3">
      <c r="B63" s="587" t="s">
        <v>856</v>
      </c>
      <c r="C63" s="590" t="s">
        <v>873</v>
      </c>
      <c r="D63" s="593" t="s">
        <v>874</v>
      </c>
      <c r="E63" s="83" t="s">
        <v>759</v>
      </c>
      <c r="F63" s="56" t="s">
        <v>760</v>
      </c>
      <c r="G63" s="141" t="s">
        <v>875</v>
      </c>
      <c r="H63" s="100" t="s">
        <v>876</v>
      </c>
      <c r="I63" s="84" t="s">
        <v>862</v>
      </c>
      <c r="J63" s="84" t="s">
        <v>862</v>
      </c>
      <c r="K63" s="84" t="s">
        <v>862</v>
      </c>
      <c r="L63" s="74">
        <v>6</v>
      </c>
      <c r="M63" s="58" t="str">
        <f>+IF(L63="","Bajo",IF(L63=2,"Medio",IF(L63=6,"Alto",IF(L63=10,"Muy Alto",""))))</f>
        <v>Alto</v>
      </c>
      <c r="N63" s="74">
        <v>2</v>
      </c>
      <c r="O63" s="58" t="str">
        <f t="shared" si="75"/>
        <v>Ocasional</v>
      </c>
      <c r="P63" s="60">
        <f>+IF(L63="",N63,(N63*L63))</f>
        <v>12</v>
      </c>
      <c r="Q63" s="60" t="str">
        <f>+IF(P63=0,"",IF(P63&lt;5,"Bajo",IF(P63&lt;9,"Medio",IF(P63&lt;21,"Alto",IF(P63&lt;41,"Muy Alto","")))))</f>
        <v>Alto</v>
      </c>
      <c r="R63" s="126">
        <v>25</v>
      </c>
      <c r="S63" s="58" t="str">
        <f>+IF(R63=0,"",IF(R63&lt;11,"Leve",IF(R63&lt;26,"Grave",IF(R63&lt;61,"Muy Grave",IF(R63&lt;101,"Muerte","")))))</f>
        <v>Grave</v>
      </c>
      <c r="T63" s="60">
        <f>+R63*P63</f>
        <v>300</v>
      </c>
      <c r="U63" s="60" t="str">
        <f>+IF(T63=0,"",IF(T63&lt;21,"IV",IF(T63&lt;121,"III",IF(T63&lt;501,"II",IF(T63&lt;4001,"I","")))))</f>
        <v>II</v>
      </c>
      <c r="V63" s="61" t="str">
        <f>+IF(U63=0,"",IF(U63="I","No Aceptable",IF(U63="II","No Aceptable  o Aceptable con control específico",IF(U63="III","Mejorable",IF(U63="IV","Aceptable","")))))</f>
        <v>No Aceptable  o Aceptable con control específico</v>
      </c>
      <c r="W63" s="62">
        <v>3</v>
      </c>
      <c r="X63" s="74" t="s">
        <v>877</v>
      </c>
      <c r="Y63" s="74" t="s">
        <v>759</v>
      </c>
      <c r="Z63" s="78" t="s">
        <v>765</v>
      </c>
      <c r="AA63" s="78" t="s">
        <v>765</v>
      </c>
      <c r="AB63" s="78" t="s">
        <v>878</v>
      </c>
      <c r="AC63" s="78" t="s">
        <v>879</v>
      </c>
      <c r="AD63" s="78" t="s">
        <v>765</v>
      </c>
      <c r="AE63" s="73" t="s">
        <v>768</v>
      </c>
      <c r="AF63" s="73" t="s">
        <v>784</v>
      </c>
      <c r="AG63" s="58" t="s">
        <v>770</v>
      </c>
      <c r="AH63" s="58"/>
    </row>
    <row r="64" spans="1:46" ht="89.25" customHeight="1" thickBot="1" x14ac:dyDescent="0.3">
      <c r="B64" s="588"/>
      <c r="C64" s="591"/>
      <c r="D64" s="594"/>
      <c r="E64" s="83" t="s">
        <v>759</v>
      </c>
      <c r="F64" s="143" t="s">
        <v>880</v>
      </c>
      <c r="G64" s="141" t="s">
        <v>875</v>
      </c>
      <c r="H64" s="74" t="s">
        <v>881</v>
      </c>
      <c r="I64" s="84" t="s">
        <v>862</v>
      </c>
      <c r="J64" s="84" t="s">
        <v>862</v>
      </c>
      <c r="K64" s="84" t="s">
        <v>862</v>
      </c>
      <c r="L64" s="74">
        <v>6</v>
      </c>
      <c r="M64" s="73" t="str">
        <f t="shared" ref="M64" si="89">+IF(L64="","Bajo",IF(L64=2,"Medio",IF(L64=6,"Alto",IF(L64=10,"Muy Alto",""))))</f>
        <v>Alto</v>
      </c>
      <c r="N64" s="74">
        <v>2</v>
      </c>
      <c r="O64" s="73" t="str">
        <f t="shared" si="75"/>
        <v>Ocasional</v>
      </c>
      <c r="P64" s="75">
        <f t="shared" ref="P64:P69" si="90">+IF(L64="",N64,(N64*L64))</f>
        <v>12</v>
      </c>
      <c r="Q64" s="75" t="str">
        <f t="shared" ref="Q64:Q69" si="91">+IF(P64=0,"",IF(P64&lt;5,"Bajo",IF(P64&lt;9,"Medio",IF(P64&lt;21,"Alto",IF(P64&lt;41,"Muy Alto","")))))</f>
        <v>Alto</v>
      </c>
      <c r="R64" s="83">
        <v>25</v>
      </c>
      <c r="S64" s="73" t="str">
        <f t="shared" ref="S64:S66" si="92">+IF(R64=0,"",IF(R64&lt;11,"Leve",IF(R64&lt;26,"Grave",IF(R64&lt;61,"Muy Grave",IF(R64&lt;101,"Muerte","")))))</f>
        <v>Grave</v>
      </c>
      <c r="T64" s="75">
        <f t="shared" ref="T64:T69" si="93">+R64*P64</f>
        <v>300</v>
      </c>
      <c r="U64" s="75" t="str">
        <f t="shared" ref="U64:U70" si="94">+IF(T64=0,"",IF(T64&lt;21,"IV",IF(T64&lt;121,"III",IF(T64&lt;501,"II",IF(T64&lt;4001,"I","")))))</f>
        <v>II</v>
      </c>
      <c r="V64" s="76" t="str">
        <f t="shared" ref="V64:V67" si="95">+IF(U64=0,"",IF(U64="I","No Aceptable",IF(U64="II","No Aceptable  o Aceptable con control específico",IF(U64="III","Aceptable",IF(U64="IV","Aceptable","")))))</f>
        <v>No Aceptable  o Aceptable con control específico</v>
      </c>
      <c r="W64" s="77">
        <v>3</v>
      </c>
      <c r="X64" s="74" t="s">
        <v>877</v>
      </c>
      <c r="Y64" s="109" t="s">
        <v>759</v>
      </c>
      <c r="Z64" s="103" t="s">
        <v>765</v>
      </c>
      <c r="AA64" s="103" t="s">
        <v>765</v>
      </c>
      <c r="AB64" s="103" t="s">
        <v>878</v>
      </c>
      <c r="AC64" s="103" t="s">
        <v>879</v>
      </c>
      <c r="AD64" s="103" t="s">
        <v>882</v>
      </c>
      <c r="AE64" s="102" t="s">
        <v>883</v>
      </c>
      <c r="AF64" s="73" t="s">
        <v>784</v>
      </c>
      <c r="AG64" s="58" t="s">
        <v>770</v>
      </c>
      <c r="AH64" s="73"/>
    </row>
    <row r="65" spans="1:46" ht="89.25" customHeight="1" thickBot="1" x14ac:dyDescent="0.3">
      <c r="B65" s="588"/>
      <c r="C65" s="591"/>
      <c r="D65" s="594"/>
      <c r="E65" s="83" t="s">
        <v>759</v>
      </c>
      <c r="F65" s="71" t="s">
        <v>785</v>
      </c>
      <c r="G65" s="84" t="s">
        <v>786</v>
      </c>
      <c r="H65" s="74" t="s">
        <v>780</v>
      </c>
      <c r="I65" s="73" t="s">
        <v>763</v>
      </c>
      <c r="J65" s="73" t="s">
        <v>763</v>
      </c>
      <c r="K65" s="73" t="s">
        <v>763</v>
      </c>
      <c r="L65" s="74">
        <v>6</v>
      </c>
      <c r="M65" s="73" t="str">
        <f>+IF(L65="","Bajo",IF(L65=2,"Medio",IF(L65=6,"Alto",IF(L65=10,"Muy Alto",""))))</f>
        <v>Alto</v>
      </c>
      <c r="N65" s="74">
        <v>3</v>
      </c>
      <c r="O65" s="73" t="str">
        <f t="shared" si="75"/>
        <v>Frecuente</v>
      </c>
      <c r="P65" s="75">
        <f t="shared" si="90"/>
        <v>18</v>
      </c>
      <c r="Q65" s="75" t="str">
        <f t="shared" si="91"/>
        <v>Alto</v>
      </c>
      <c r="R65" s="74">
        <v>25</v>
      </c>
      <c r="S65" s="73" t="str">
        <f t="shared" si="92"/>
        <v>Grave</v>
      </c>
      <c r="T65" s="75">
        <f t="shared" si="93"/>
        <v>450</v>
      </c>
      <c r="U65" s="75" t="str">
        <f t="shared" si="94"/>
        <v>II</v>
      </c>
      <c r="V65" s="76" t="str">
        <f t="shared" si="95"/>
        <v>No Aceptable  o Aceptable con control específico</v>
      </c>
      <c r="W65" s="77">
        <v>3</v>
      </c>
      <c r="X65" s="74" t="s">
        <v>780</v>
      </c>
      <c r="Y65" s="73" t="s">
        <v>759</v>
      </c>
      <c r="Z65" s="73" t="s">
        <v>763</v>
      </c>
      <c r="AA65" s="73" t="s">
        <v>763</v>
      </c>
      <c r="AB65" s="78" t="s">
        <v>884</v>
      </c>
      <c r="AC65" s="78" t="s">
        <v>782</v>
      </c>
      <c r="AD65" s="73" t="s">
        <v>763</v>
      </c>
      <c r="AE65" s="73" t="s">
        <v>783</v>
      </c>
      <c r="AF65" s="73" t="s">
        <v>784</v>
      </c>
      <c r="AG65" s="58" t="s">
        <v>770</v>
      </c>
      <c r="AH65" s="73"/>
    </row>
    <row r="66" spans="1:46" ht="89.25" customHeight="1" thickBot="1" x14ac:dyDescent="0.3">
      <c r="B66" s="588"/>
      <c r="C66" s="591"/>
      <c r="D66" s="594"/>
      <c r="E66" s="83" t="s">
        <v>759</v>
      </c>
      <c r="F66" s="71" t="s">
        <v>785</v>
      </c>
      <c r="G66" s="84" t="s">
        <v>820</v>
      </c>
      <c r="H66" s="74" t="s">
        <v>780</v>
      </c>
      <c r="I66" s="73" t="s">
        <v>763</v>
      </c>
      <c r="J66" s="73" t="s">
        <v>763</v>
      </c>
      <c r="K66" s="73" t="s">
        <v>763</v>
      </c>
      <c r="L66" s="74">
        <v>2</v>
      </c>
      <c r="M66" s="73" t="str">
        <f t="shared" ref="M66:M69" si="96">+IF(L66="","Bajo",IF(L66=2,"Medio",IF(L66=6,"Alto",IF(L66=10,"Muy Alto",""))))</f>
        <v>Medio</v>
      </c>
      <c r="N66" s="74">
        <v>2</v>
      </c>
      <c r="O66" s="73" t="str">
        <f t="shared" si="75"/>
        <v>Ocasional</v>
      </c>
      <c r="P66" s="75">
        <f t="shared" si="90"/>
        <v>4</v>
      </c>
      <c r="Q66" s="75" t="str">
        <f t="shared" si="91"/>
        <v>Bajo</v>
      </c>
      <c r="R66" s="74">
        <v>25</v>
      </c>
      <c r="S66" s="73" t="str">
        <f t="shared" si="92"/>
        <v>Grave</v>
      </c>
      <c r="T66" s="75">
        <f t="shared" si="93"/>
        <v>100</v>
      </c>
      <c r="U66" s="75" t="str">
        <f t="shared" si="94"/>
        <v>III</v>
      </c>
      <c r="V66" s="76" t="str">
        <f t="shared" si="95"/>
        <v>Aceptable</v>
      </c>
      <c r="W66" s="77">
        <v>3</v>
      </c>
      <c r="X66" s="74" t="s">
        <v>780</v>
      </c>
      <c r="Y66" s="73" t="s">
        <v>759</v>
      </c>
      <c r="Z66" s="73" t="s">
        <v>763</v>
      </c>
      <c r="AA66" s="73" t="s">
        <v>763</v>
      </c>
      <c r="AB66" s="78" t="s">
        <v>789</v>
      </c>
      <c r="AC66" s="78" t="s">
        <v>782</v>
      </c>
      <c r="AD66" s="73" t="s">
        <v>763</v>
      </c>
      <c r="AE66" s="73" t="s">
        <v>783</v>
      </c>
      <c r="AF66" s="73" t="s">
        <v>769</v>
      </c>
      <c r="AG66" s="58" t="s">
        <v>770</v>
      </c>
      <c r="AH66" s="73"/>
    </row>
    <row r="67" spans="1:46" ht="89.25" customHeight="1" thickBot="1" x14ac:dyDescent="0.3">
      <c r="B67" s="588"/>
      <c r="C67" s="591"/>
      <c r="D67" s="594"/>
      <c r="E67" s="83" t="s">
        <v>759</v>
      </c>
      <c r="F67" s="71" t="s">
        <v>790</v>
      </c>
      <c r="G67" s="84" t="s">
        <v>791</v>
      </c>
      <c r="H67" s="74" t="s">
        <v>792</v>
      </c>
      <c r="I67" s="73" t="s">
        <v>763</v>
      </c>
      <c r="J67" s="73" t="s">
        <v>763</v>
      </c>
      <c r="K67" s="73" t="s">
        <v>763</v>
      </c>
      <c r="L67" s="74">
        <v>2</v>
      </c>
      <c r="M67" s="73" t="str">
        <f t="shared" si="96"/>
        <v>Medio</v>
      </c>
      <c r="N67" s="74">
        <v>2</v>
      </c>
      <c r="O67" s="102" t="str">
        <f t="shared" si="75"/>
        <v>Ocasional</v>
      </c>
      <c r="P67" s="107">
        <f t="shared" si="90"/>
        <v>4</v>
      </c>
      <c r="Q67" s="107" t="str">
        <f t="shared" si="91"/>
        <v>Bajo</v>
      </c>
      <c r="R67" s="109">
        <v>25</v>
      </c>
      <c r="S67" s="102" t="str">
        <f>+IF(R67=0,"",IF(R67&lt;11,"Leve",IF(R67&lt;26,"Grave",IF(R67&lt;61,"Muy Grave",IF(R67&lt;101,"Muerte","")))))</f>
        <v>Grave</v>
      </c>
      <c r="T67" s="107">
        <f t="shared" si="93"/>
        <v>100</v>
      </c>
      <c r="U67" s="107" t="str">
        <f t="shared" si="94"/>
        <v>III</v>
      </c>
      <c r="V67" s="110" t="str">
        <f t="shared" si="95"/>
        <v>Aceptable</v>
      </c>
      <c r="W67" s="111">
        <v>3</v>
      </c>
      <c r="X67" s="109" t="s">
        <v>792</v>
      </c>
      <c r="Y67" s="112" t="s">
        <v>759</v>
      </c>
      <c r="Z67" s="112" t="s">
        <v>763</v>
      </c>
      <c r="AA67" s="136" t="s">
        <v>763</v>
      </c>
      <c r="AB67" s="140" t="s">
        <v>765</v>
      </c>
      <c r="AC67" s="140" t="s">
        <v>793</v>
      </c>
      <c r="AD67" s="112" t="s">
        <v>763</v>
      </c>
      <c r="AE67" s="136" t="s">
        <v>832</v>
      </c>
      <c r="AF67" s="73" t="s">
        <v>769</v>
      </c>
      <c r="AG67" s="58" t="s">
        <v>770</v>
      </c>
      <c r="AH67" s="73"/>
    </row>
    <row r="68" spans="1:46" ht="89.25" customHeight="1" x14ac:dyDescent="0.25">
      <c r="B68" s="588"/>
      <c r="C68" s="591"/>
      <c r="D68" s="594"/>
      <c r="E68" s="83" t="s">
        <v>759</v>
      </c>
      <c r="F68" s="71" t="s">
        <v>794</v>
      </c>
      <c r="G68" s="70" t="s">
        <v>795</v>
      </c>
      <c r="H68" s="74" t="s">
        <v>816</v>
      </c>
      <c r="I68" s="73" t="s">
        <v>763</v>
      </c>
      <c r="J68" s="73" t="s">
        <v>763</v>
      </c>
      <c r="K68" s="73" t="s">
        <v>763</v>
      </c>
      <c r="L68" s="74">
        <v>2</v>
      </c>
      <c r="M68" s="73" t="str">
        <f t="shared" si="96"/>
        <v>Medio</v>
      </c>
      <c r="N68" s="74">
        <v>2</v>
      </c>
      <c r="O68" s="73" t="str">
        <f t="shared" si="75"/>
        <v>Ocasional</v>
      </c>
      <c r="P68" s="75">
        <f t="shared" si="90"/>
        <v>4</v>
      </c>
      <c r="Q68" s="75" t="str">
        <f t="shared" si="91"/>
        <v>Bajo</v>
      </c>
      <c r="R68" s="74">
        <v>25</v>
      </c>
      <c r="S68" s="73" t="str">
        <f t="shared" ref="S68:S69" si="97">+IF(R68=0,"",IF(R68&lt;11,"Leve",IF(R68&lt;26,"Grave",IF(R68&lt;61,"Muy Grave",IF(R68&lt;101,"Muerte","")))))</f>
        <v>Grave</v>
      </c>
      <c r="T68" s="75">
        <f t="shared" si="93"/>
        <v>100</v>
      </c>
      <c r="U68" s="75" t="str">
        <f t="shared" si="94"/>
        <v>III</v>
      </c>
      <c r="V68" s="76" t="str">
        <f>+IF(U68=0,"",IF(U68="I","No Aceptable",IF(U68="II","No Aceptable  o Aceptable con control específico",IF(U68="III","Mejorable",IF(U68="IV","Aceptable","")))))</f>
        <v>Mejorable</v>
      </c>
      <c r="W68" s="77">
        <v>3</v>
      </c>
      <c r="X68" s="74" t="s">
        <v>797</v>
      </c>
      <c r="Y68" s="73" t="s">
        <v>759</v>
      </c>
      <c r="Z68" s="73" t="s">
        <v>763</v>
      </c>
      <c r="AA68" s="73" t="s">
        <v>763</v>
      </c>
      <c r="AB68" s="78" t="s">
        <v>765</v>
      </c>
      <c r="AC68" s="78" t="s">
        <v>798</v>
      </c>
      <c r="AD68" s="73" t="s">
        <v>763</v>
      </c>
      <c r="AE68" s="73" t="s">
        <v>799</v>
      </c>
      <c r="AF68" s="73" t="s">
        <v>769</v>
      </c>
      <c r="AG68" s="58" t="s">
        <v>770</v>
      </c>
      <c r="AH68" s="73"/>
    </row>
    <row r="69" spans="1:46" ht="89.25" customHeight="1" thickBot="1" x14ac:dyDescent="0.3">
      <c r="B69" s="588"/>
      <c r="C69" s="591"/>
      <c r="D69" s="594"/>
      <c r="E69" s="83" t="s">
        <v>759</v>
      </c>
      <c r="F69" s="144" t="s">
        <v>885</v>
      </c>
      <c r="G69" s="118" t="s">
        <v>886</v>
      </c>
      <c r="H69" s="118" t="s">
        <v>887</v>
      </c>
      <c r="I69" s="118" t="s">
        <v>763</v>
      </c>
      <c r="J69" s="118" t="s">
        <v>763</v>
      </c>
      <c r="K69" s="118" t="s">
        <v>763</v>
      </c>
      <c r="L69" s="145">
        <v>2</v>
      </c>
      <c r="M69" s="73" t="str">
        <f t="shared" si="96"/>
        <v>Medio</v>
      </c>
      <c r="N69" s="145">
        <v>4</v>
      </c>
      <c r="O69" s="73" t="str">
        <f t="shared" si="75"/>
        <v>Continua</v>
      </c>
      <c r="P69" s="75">
        <f t="shared" si="90"/>
        <v>8</v>
      </c>
      <c r="Q69" s="75" t="str">
        <f t="shared" si="91"/>
        <v>Medio</v>
      </c>
      <c r="R69" s="145">
        <v>10</v>
      </c>
      <c r="S69" s="73" t="str">
        <f t="shared" si="97"/>
        <v>Leve</v>
      </c>
      <c r="T69" s="75">
        <f t="shared" si="93"/>
        <v>80</v>
      </c>
      <c r="U69" s="75" t="str">
        <f t="shared" si="94"/>
        <v>III</v>
      </c>
      <c r="V69" s="76" t="str">
        <f t="shared" ref="V69" si="98">+IF(U69=0,"",IF(U69="I","No Aceptable",IF(U69="II","No Aceptable  o Aceptable con control específico",IF(U69="III","Aceptable",IF(U69="IV","Aceptable","")))))</f>
        <v>Aceptable</v>
      </c>
      <c r="W69" s="77">
        <v>3</v>
      </c>
      <c r="X69" s="74" t="s">
        <v>780</v>
      </c>
      <c r="Y69" s="77" t="s">
        <v>888</v>
      </c>
      <c r="Z69" s="73" t="s">
        <v>763</v>
      </c>
      <c r="AA69" s="73" t="s">
        <v>763</v>
      </c>
      <c r="AB69" s="73" t="s">
        <v>884</v>
      </c>
      <c r="AC69" s="73" t="s">
        <v>889</v>
      </c>
      <c r="AD69" s="73" t="s">
        <v>763</v>
      </c>
      <c r="AE69" s="73" t="s">
        <v>783</v>
      </c>
      <c r="AF69" s="73" t="s">
        <v>769</v>
      </c>
      <c r="AG69" s="73" t="s">
        <v>770</v>
      </c>
      <c r="AH69" s="73"/>
    </row>
    <row r="70" spans="1:46" ht="89.25" customHeight="1" thickBot="1" x14ac:dyDescent="0.3">
      <c r="B70" s="588"/>
      <c r="C70" s="591"/>
      <c r="D70" s="594"/>
      <c r="E70" s="83" t="s">
        <v>759</v>
      </c>
      <c r="F70" s="71" t="s">
        <v>794</v>
      </c>
      <c r="G70" s="118" t="s">
        <v>833</v>
      </c>
      <c r="H70" s="119" t="s">
        <v>834</v>
      </c>
      <c r="I70" s="73" t="s">
        <v>763</v>
      </c>
      <c r="J70" s="73" t="s">
        <v>763</v>
      </c>
      <c r="K70" s="73" t="s">
        <v>763</v>
      </c>
      <c r="L70" s="74">
        <v>2</v>
      </c>
      <c r="M70" s="58" t="str">
        <f>+IF(L70="","Bajo",IF(L70=2,"Medio",IF(L70=6,"Alto",IF(L70=10,"Muy Alto",""))))</f>
        <v>Medio</v>
      </c>
      <c r="N70" s="74">
        <v>2</v>
      </c>
      <c r="O70" s="136" t="str">
        <f t="shared" si="75"/>
        <v>Ocasional</v>
      </c>
      <c r="P70" s="137">
        <f>+IF(L70="",N70,(N70*L70))</f>
        <v>4</v>
      </c>
      <c r="Q70" s="137" t="str">
        <f>+IF(P70=0,"",IF(P70&lt;5,"Bajo",IF(P70&lt;9,"Medio",IF(P70&lt;21,"Alto",IF(P70&lt;41,"Muy Alto","")))))</f>
        <v>Bajo</v>
      </c>
      <c r="R70" s="134">
        <v>25</v>
      </c>
      <c r="S70" s="136" t="str">
        <f>+IF(R70=0,"",IF(R70&lt;11,"Leve",IF(R70&lt;26,"Grave",IF(R70&lt;61,"Muy Grave",IF(R70&lt;101,"Muerte","")))))</f>
        <v>Grave</v>
      </c>
      <c r="T70" s="137">
        <f>+R70*P70</f>
        <v>100</v>
      </c>
      <c r="U70" s="137" t="str">
        <f t="shared" si="94"/>
        <v>III</v>
      </c>
      <c r="V70" s="138" t="str">
        <f>+IF(U70=0,"",IF(U70="I","No Aceptable",IF(U70="II","No Aceptable  o Aceptable con control específico",IF(U70="III","Mejorable",IF(U70="IV","Aceptable","")))))</f>
        <v>Mejorable</v>
      </c>
      <c r="W70" s="139">
        <v>3</v>
      </c>
      <c r="X70" s="146" t="s">
        <v>835</v>
      </c>
      <c r="Y70" s="136" t="s">
        <v>759</v>
      </c>
      <c r="Z70" s="136" t="s">
        <v>763</v>
      </c>
      <c r="AA70" s="73" t="s">
        <v>763</v>
      </c>
      <c r="AB70" s="78" t="s">
        <v>765</v>
      </c>
      <c r="AC70" s="120" t="s">
        <v>890</v>
      </c>
      <c r="AD70" s="73" t="s">
        <v>763</v>
      </c>
      <c r="AE70" s="73" t="s">
        <v>777</v>
      </c>
      <c r="AF70" s="73" t="s">
        <v>769</v>
      </c>
      <c r="AG70" s="58" t="s">
        <v>770</v>
      </c>
      <c r="AH70" s="73"/>
    </row>
    <row r="71" spans="1:46" ht="89.25" customHeight="1" thickBot="1" x14ac:dyDescent="0.3">
      <c r="B71" s="587" t="s">
        <v>856</v>
      </c>
      <c r="C71" s="590" t="s">
        <v>891</v>
      </c>
      <c r="D71" s="593" t="s">
        <v>892</v>
      </c>
      <c r="E71" s="126" t="s">
        <v>754</v>
      </c>
      <c r="F71" s="147" t="s">
        <v>893</v>
      </c>
      <c r="G71" s="55" t="s">
        <v>810</v>
      </c>
      <c r="H71" s="55" t="s">
        <v>876</v>
      </c>
      <c r="I71" s="58" t="s">
        <v>763</v>
      </c>
      <c r="J71" s="58" t="s">
        <v>763</v>
      </c>
      <c r="K71" s="58" t="s">
        <v>763</v>
      </c>
      <c r="L71" s="59">
        <v>2</v>
      </c>
      <c r="M71" s="58" t="str">
        <f>+IF(L71="","Bajo",IF(L71=2,"Medio",IF(L71=6,"Alto",IF(L71=10,"Muy Alto",""))))</f>
        <v>Medio</v>
      </c>
      <c r="N71" s="59">
        <v>2</v>
      </c>
      <c r="O71" s="58" t="str">
        <f t="shared" si="75"/>
        <v>Ocasional</v>
      </c>
      <c r="P71" s="60">
        <f>+IF(L71="",N71,(N71*L71))</f>
        <v>4</v>
      </c>
      <c r="Q71" s="60" t="str">
        <f>+IF(P71=0,"",IF(P71&lt;5,"Bajo",IF(P71&lt;9,"Medio",IF(P71&lt;21,"Alto",IF(P71&lt;41,"Muy Alto","")))))</f>
        <v>Bajo</v>
      </c>
      <c r="R71" s="59">
        <v>25</v>
      </c>
      <c r="S71" s="58" t="str">
        <f>+IF(R71=0,"",IF(R71&lt;11,"Leve",IF(R71&lt;26,"Grave",IF(R71&lt;61,"Muy Grave",IF(R71&lt;101,"Muerte","")))))</f>
        <v>Grave</v>
      </c>
      <c r="T71" s="60">
        <f>+R71*P71</f>
        <v>100</v>
      </c>
      <c r="U71" s="60" t="str">
        <f>+IF(T71=0,"",IF(T71&lt;21,"IV",IF(T71&lt;121,"III",IF(T71&lt;501,"II",IF(T71&lt;4001,"I","")))))</f>
        <v>III</v>
      </c>
      <c r="V71" s="61" t="str">
        <f>+IF(U71=0,"",IF(U71="I","No Aceptable",IF(U71="II","No Aceptable  o Aceptable con control específico",IF(U71="III","Mejorable",IF(U71="IV","Aceptable","")))))</f>
        <v>Mejorable</v>
      </c>
      <c r="W71" s="62">
        <v>70</v>
      </c>
      <c r="X71" s="55" t="s">
        <v>764</v>
      </c>
      <c r="Y71" s="58" t="s">
        <v>759</v>
      </c>
      <c r="Z71" s="58" t="s">
        <v>763</v>
      </c>
      <c r="AA71" s="58" t="s">
        <v>763</v>
      </c>
      <c r="AB71" s="103" t="s">
        <v>850</v>
      </c>
      <c r="AC71" s="100" t="s">
        <v>812</v>
      </c>
      <c r="AD71" s="66" t="s">
        <v>767</v>
      </c>
      <c r="AE71" s="58" t="s">
        <v>783</v>
      </c>
      <c r="AF71" s="58" t="s">
        <v>769</v>
      </c>
      <c r="AG71" s="58" t="s">
        <v>770</v>
      </c>
      <c r="AH71" s="67"/>
    </row>
    <row r="72" spans="1:46" ht="89.25" customHeight="1" thickBot="1" x14ac:dyDescent="0.3">
      <c r="B72" s="588"/>
      <c r="C72" s="591"/>
      <c r="D72" s="594"/>
      <c r="E72" s="83" t="s">
        <v>754</v>
      </c>
      <c r="F72" s="71" t="s">
        <v>894</v>
      </c>
      <c r="G72" s="127" t="s">
        <v>847</v>
      </c>
      <c r="H72" s="77" t="s">
        <v>848</v>
      </c>
      <c r="I72" s="102" t="s">
        <v>763</v>
      </c>
      <c r="J72" s="102" t="s">
        <v>763</v>
      </c>
      <c r="K72" s="102" t="s">
        <v>763</v>
      </c>
      <c r="L72" s="109">
        <v>6</v>
      </c>
      <c r="M72" s="102" t="str">
        <f>+IF(L72="","Bajo",IF(L72=2,"Medio",IF(L72=6,"Alto",IF(L72=10,"Muy Alto",""))))</f>
        <v>Alto</v>
      </c>
      <c r="N72" s="109">
        <v>3</v>
      </c>
      <c r="O72" s="102" t="str">
        <f t="shared" si="75"/>
        <v>Frecuente</v>
      </c>
      <c r="P72" s="107">
        <f t="shared" ref="P72:P75" si="99">+IF(L72="",N72,(N72*L72))</f>
        <v>18</v>
      </c>
      <c r="Q72" s="107" t="str">
        <f t="shared" ref="Q72:Q75" si="100">+IF(P72=0,"",IF(P72&lt;5,"Bajo",IF(P72&lt;9,"Medio",IF(P72&lt;21,"Alto",IF(P72&lt;41,"Muy Alto","")))))</f>
        <v>Alto</v>
      </c>
      <c r="R72" s="109">
        <v>25</v>
      </c>
      <c r="S72" s="102" t="str">
        <f t="shared" ref="S72:S75" si="101">+IF(R72=0,"",IF(R72&lt;11,"Leve",IF(R72&lt;26,"Grave",IF(R72&lt;61,"Muy Grave",IF(R72&lt;101,"Muerte","")))))</f>
        <v>Grave</v>
      </c>
      <c r="T72" s="107">
        <f t="shared" ref="T72:T75" si="102">+R72*P72</f>
        <v>450</v>
      </c>
      <c r="U72" s="107" t="str">
        <f t="shared" ref="U72:U75" si="103">+IF(T72=0,"",IF(T72&lt;21,"IV",IF(T72&lt;121,"III",IF(T72&lt;501,"II",IF(T72&lt;4001,"I","")))))</f>
        <v>II</v>
      </c>
      <c r="V72" s="148" t="str">
        <f>+IF(U72=0,"",IF(U72="I","No Aceptable",IF(U72="II","No Aceptable  o Aceptable con control específico",IF(U72="III","Mejorable",IF(U72="IV","Aceptable","")))))</f>
        <v>No Aceptable  o Aceptable con control específico</v>
      </c>
      <c r="W72" s="111">
        <v>70</v>
      </c>
      <c r="X72" s="111" t="s">
        <v>849</v>
      </c>
      <c r="Y72" s="64" t="s">
        <v>759</v>
      </c>
      <c r="Z72" s="102" t="s">
        <v>763</v>
      </c>
      <c r="AA72" s="102" t="s">
        <v>763</v>
      </c>
      <c r="AB72" s="103" t="s">
        <v>850</v>
      </c>
      <c r="AC72" s="149" t="s">
        <v>851</v>
      </c>
      <c r="AD72" s="102" t="s">
        <v>763</v>
      </c>
      <c r="AE72" s="64" t="s">
        <v>813</v>
      </c>
      <c r="AF72" s="102" t="s">
        <v>784</v>
      </c>
      <c r="AG72" s="64" t="s">
        <v>770</v>
      </c>
      <c r="AH72" s="80"/>
    </row>
    <row r="73" spans="1:46" s="128" customFormat="1" ht="89.25" customHeight="1" thickBot="1" x14ac:dyDescent="0.3">
      <c r="A73" s="121"/>
      <c r="B73" s="588"/>
      <c r="C73" s="591"/>
      <c r="D73" s="594"/>
      <c r="E73" s="150" t="s">
        <v>759</v>
      </c>
      <c r="F73" s="71" t="s">
        <v>838</v>
      </c>
      <c r="G73" s="116" t="s">
        <v>852</v>
      </c>
      <c r="H73" s="151" t="s">
        <v>840</v>
      </c>
      <c r="I73" s="73" t="s">
        <v>763</v>
      </c>
      <c r="J73" s="73" t="s">
        <v>763</v>
      </c>
      <c r="K73" s="73" t="s">
        <v>763</v>
      </c>
      <c r="L73" s="74">
        <v>2</v>
      </c>
      <c r="M73" s="73" t="str">
        <f t="shared" ref="M73:M75" si="104">+IF(L73="","Bajo",IF(L73=2,"Medio",IF(L73=6,"Alto",IF(L73=10,"Muy Alto",""))))</f>
        <v>Medio</v>
      </c>
      <c r="N73" s="74">
        <v>2</v>
      </c>
      <c r="O73" s="73" t="str">
        <f t="shared" si="75"/>
        <v>Ocasional</v>
      </c>
      <c r="P73" s="75">
        <f t="shared" si="99"/>
        <v>4</v>
      </c>
      <c r="Q73" s="75" t="str">
        <f t="shared" si="100"/>
        <v>Bajo</v>
      </c>
      <c r="R73" s="74">
        <v>25</v>
      </c>
      <c r="S73" s="73" t="str">
        <f t="shared" si="101"/>
        <v>Grave</v>
      </c>
      <c r="T73" s="75">
        <f t="shared" si="102"/>
        <v>100</v>
      </c>
      <c r="U73" s="75" t="str">
        <f t="shared" si="103"/>
        <v>III</v>
      </c>
      <c r="V73" s="76" t="str">
        <f>+IF(U73=0,"",IF(U73="I","No Aceptable",IF(U73="II","No Aceptable  o Aceptable con control específico",IF(U73="III","Mejorable",IF(U73="IV","Aceptable","")))))</f>
        <v>Mejorable</v>
      </c>
      <c r="W73" s="77">
        <v>70</v>
      </c>
      <c r="X73" s="74" t="s">
        <v>853</v>
      </c>
      <c r="Y73" s="73" t="s">
        <v>759</v>
      </c>
      <c r="Z73" s="73" t="s">
        <v>763</v>
      </c>
      <c r="AA73" s="73" t="s">
        <v>763</v>
      </c>
      <c r="AB73" s="78" t="s">
        <v>765</v>
      </c>
      <c r="AC73" s="78" t="s">
        <v>854</v>
      </c>
      <c r="AD73" s="73" t="s">
        <v>763</v>
      </c>
      <c r="AE73" s="73" t="s">
        <v>855</v>
      </c>
      <c r="AF73" s="58" t="s">
        <v>769</v>
      </c>
      <c r="AG73" s="73" t="s">
        <v>770</v>
      </c>
      <c r="AH73" s="152"/>
      <c r="AI73" s="121"/>
      <c r="AJ73" s="121"/>
      <c r="AK73" s="121"/>
      <c r="AL73" s="121"/>
      <c r="AM73" s="121"/>
      <c r="AN73" s="121"/>
      <c r="AO73" s="121"/>
      <c r="AP73" s="121"/>
      <c r="AQ73" s="121"/>
      <c r="AR73" s="121"/>
      <c r="AS73" s="121"/>
      <c r="AT73" s="121"/>
    </row>
    <row r="74" spans="1:46" ht="89.25" customHeight="1" thickBot="1" x14ac:dyDescent="0.3">
      <c r="B74" s="588"/>
      <c r="C74" s="591"/>
      <c r="D74" s="594"/>
      <c r="E74" s="106" t="s">
        <v>754</v>
      </c>
      <c r="F74" s="115" t="s">
        <v>794</v>
      </c>
      <c r="G74" s="105" t="s">
        <v>795</v>
      </c>
      <c r="H74" s="109" t="s">
        <v>816</v>
      </c>
      <c r="I74" s="112" t="s">
        <v>763</v>
      </c>
      <c r="J74" s="112" t="s">
        <v>763</v>
      </c>
      <c r="K74" s="112" t="s">
        <v>763</v>
      </c>
      <c r="L74" s="153">
        <v>2</v>
      </c>
      <c r="M74" s="112" t="str">
        <f t="shared" si="104"/>
        <v>Medio</v>
      </c>
      <c r="N74" s="153">
        <v>2</v>
      </c>
      <c r="O74" s="112" t="str">
        <f t="shared" si="75"/>
        <v>Ocasional</v>
      </c>
      <c r="P74" s="154">
        <f t="shared" si="99"/>
        <v>4</v>
      </c>
      <c r="Q74" s="154" t="str">
        <f t="shared" si="100"/>
        <v>Bajo</v>
      </c>
      <c r="R74" s="153">
        <v>25</v>
      </c>
      <c r="S74" s="112" t="str">
        <f t="shared" si="101"/>
        <v>Grave</v>
      </c>
      <c r="T74" s="154">
        <f t="shared" si="102"/>
        <v>100</v>
      </c>
      <c r="U74" s="154" t="str">
        <f t="shared" si="103"/>
        <v>III</v>
      </c>
      <c r="V74" s="155" t="str">
        <f>+IF(U74=0,"",IF(U74="I","No Aceptable",IF(U74="II","No Aceptable  o Aceptable con control específico",IF(U74="III","Mejorable",IF(U74="IV","Aceptable","")))))</f>
        <v>Mejorable</v>
      </c>
      <c r="W74" s="156">
        <v>70</v>
      </c>
      <c r="X74" s="153" t="s">
        <v>797</v>
      </c>
      <c r="Y74" s="112" t="s">
        <v>759</v>
      </c>
      <c r="Z74" s="112" t="s">
        <v>763</v>
      </c>
      <c r="AA74" s="112" t="s">
        <v>763</v>
      </c>
      <c r="AB74" s="113" t="s">
        <v>765</v>
      </c>
      <c r="AC74" s="113" t="s">
        <v>798</v>
      </c>
      <c r="AD74" s="112" t="s">
        <v>763</v>
      </c>
      <c r="AE74" s="112" t="s">
        <v>799</v>
      </c>
      <c r="AF74" s="58" t="s">
        <v>769</v>
      </c>
      <c r="AG74" s="112" t="s">
        <v>770</v>
      </c>
      <c r="AH74" s="114"/>
    </row>
    <row r="75" spans="1:46" s="121" customFormat="1" ht="89.25" customHeight="1" thickBot="1" x14ac:dyDescent="0.3">
      <c r="B75" s="619" t="s">
        <v>856</v>
      </c>
      <c r="C75" s="610" t="s">
        <v>895</v>
      </c>
      <c r="D75" s="622" t="s">
        <v>896</v>
      </c>
      <c r="E75" s="157" t="s">
        <v>759</v>
      </c>
      <c r="F75" s="147" t="s">
        <v>897</v>
      </c>
      <c r="G75" s="158" t="s">
        <v>898</v>
      </c>
      <c r="H75" s="55" t="s">
        <v>899</v>
      </c>
      <c r="I75" s="55" t="s">
        <v>763</v>
      </c>
      <c r="J75" s="55" t="s">
        <v>763</v>
      </c>
      <c r="K75" s="55" t="s">
        <v>763</v>
      </c>
      <c r="L75" s="55">
        <v>2</v>
      </c>
      <c r="M75" s="159" t="str">
        <f t="shared" si="104"/>
        <v>Medio</v>
      </c>
      <c r="N75" s="157">
        <v>3</v>
      </c>
      <c r="O75" s="159" t="str">
        <f t="shared" si="75"/>
        <v>Frecuente</v>
      </c>
      <c r="P75" s="56">
        <f t="shared" si="99"/>
        <v>6</v>
      </c>
      <c r="Q75" s="56" t="str">
        <f t="shared" si="100"/>
        <v>Medio</v>
      </c>
      <c r="R75" s="157">
        <v>25</v>
      </c>
      <c r="S75" s="159" t="str">
        <f t="shared" si="101"/>
        <v>Grave</v>
      </c>
      <c r="T75" s="56">
        <f t="shared" si="102"/>
        <v>150</v>
      </c>
      <c r="U75" s="56" t="str">
        <f t="shared" si="103"/>
        <v>II</v>
      </c>
      <c r="V75" s="56" t="str">
        <f t="shared" ref="V75" si="105">+IF(U75=0,"",IF(U75="I","No Aceptable",IF(U75="II","No Aceptable  o Aceptable con control específico",IF(U75="III","Aceptable",IF(U75="IV","Aceptable","")))))</f>
        <v>No Aceptable  o Aceptable con control específico</v>
      </c>
      <c r="W75" s="159">
        <v>3</v>
      </c>
      <c r="X75" s="55" t="s">
        <v>764</v>
      </c>
      <c r="Y75" s="55" t="s">
        <v>759</v>
      </c>
      <c r="Z75" s="55" t="s">
        <v>763</v>
      </c>
      <c r="AA75" s="55" t="s">
        <v>763</v>
      </c>
      <c r="AB75" s="160" t="s">
        <v>900</v>
      </c>
      <c r="AC75" s="100" t="s">
        <v>901</v>
      </c>
      <c r="AD75" s="55" t="s">
        <v>902</v>
      </c>
      <c r="AE75" s="161" t="s">
        <v>903</v>
      </c>
      <c r="AF75" s="58" t="s">
        <v>769</v>
      </c>
      <c r="AG75" s="161" t="s">
        <v>904</v>
      </c>
      <c r="AH75" s="162"/>
    </row>
    <row r="76" spans="1:46" ht="89.25" customHeight="1" thickBot="1" x14ac:dyDescent="0.3">
      <c r="B76" s="620"/>
      <c r="C76" s="611"/>
      <c r="D76" s="623"/>
      <c r="E76" s="83" t="s">
        <v>759</v>
      </c>
      <c r="F76" s="163" t="s">
        <v>893</v>
      </c>
      <c r="G76" s="74" t="s">
        <v>905</v>
      </c>
      <c r="H76" s="127" t="s">
        <v>906</v>
      </c>
      <c r="I76" s="70" t="s">
        <v>763</v>
      </c>
      <c r="J76" s="164" t="s">
        <v>763</v>
      </c>
      <c r="K76" s="164" t="s">
        <v>763</v>
      </c>
      <c r="L76" s="145">
        <v>2</v>
      </c>
      <c r="M76" s="73" t="str">
        <f>+IF(L76="","Bajo",IF(L76=2,"Medio",IF(L76=6,"Alto",IF(L76=10,"Muy Alto",""))))</f>
        <v>Medio</v>
      </c>
      <c r="N76" s="145">
        <v>3</v>
      </c>
      <c r="O76" s="73" t="str">
        <f t="shared" si="75"/>
        <v>Frecuente</v>
      </c>
      <c r="P76" s="75">
        <f>+IF(L76="",N76,(N76*L76))</f>
        <v>6</v>
      </c>
      <c r="Q76" s="75" t="str">
        <f>+IF(P76=0,"",IF(P76&lt;5,"Bajo",IF(P76&lt;9,"Medio",IF(P76&lt;21,"Alto",IF(P76&lt;41,"Muy Alto","")))))</f>
        <v>Medio</v>
      </c>
      <c r="R76" s="83">
        <v>10</v>
      </c>
      <c r="S76" s="73" t="str">
        <f>+IF(R76=0,"",IF(R76&lt;11,"Leve",IF(R76&lt;26,"Grave",IF(R76&lt;61,"Muy Grave",IF(R76&lt;101,"Muerte","")))))</f>
        <v>Leve</v>
      </c>
      <c r="T76" s="75">
        <f>+R76*P76</f>
        <v>60</v>
      </c>
      <c r="U76" s="75" t="str">
        <f>+IF(T76=0,"",IF(T76&lt;21,"IV",IF(T76&lt;121,"III",IF(T76&lt;501,"II",IF(T76&lt;4001,"I","")))))</f>
        <v>III</v>
      </c>
      <c r="V76" s="76" t="str">
        <f>+IF(U76=0,"",IF(U76="I","No Aceptable",IF(U76="II","No Aceptable  o Aceptable con control específico",IF(U76="III","Mejorable",IF(U76="IV","Aceptable","")))))</f>
        <v>Mejorable</v>
      </c>
      <c r="W76" s="77">
        <v>3</v>
      </c>
      <c r="X76" s="165" t="s">
        <v>764</v>
      </c>
      <c r="Y76" s="164" t="s">
        <v>759</v>
      </c>
      <c r="Z76" s="164" t="s">
        <v>763</v>
      </c>
      <c r="AA76" s="164" t="s">
        <v>763</v>
      </c>
      <c r="AB76" s="164" t="s">
        <v>763</v>
      </c>
      <c r="AC76" s="127" t="s">
        <v>907</v>
      </c>
      <c r="AD76" s="127" t="s">
        <v>767</v>
      </c>
      <c r="AE76" s="127" t="s">
        <v>908</v>
      </c>
      <c r="AF76" s="58" t="s">
        <v>769</v>
      </c>
      <c r="AG76" s="127" t="s">
        <v>909</v>
      </c>
      <c r="AH76" s="166"/>
      <c r="AI76" s="167"/>
    </row>
    <row r="77" spans="1:46" ht="89.25" customHeight="1" thickBot="1" x14ac:dyDescent="0.3">
      <c r="B77" s="621"/>
      <c r="C77" s="617"/>
      <c r="D77" s="624"/>
      <c r="E77" s="106" t="s">
        <v>759</v>
      </c>
      <c r="F77" s="168" t="s">
        <v>910</v>
      </c>
      <c r="G77" s="116" t="s">
        <v>911</v>
      </c>
      <c r="H77" s="116" t="s">
        <v>912</v>
      </c>
      <c r="I77" s="105" t="s">
        <v>763</v>
      </c>
      <c r="J77" s="105" t="s">
        <v>763</v>
      </c>
      <c r="K77" s="105" t="s">
        <v>763</v>
      </c>
      <c r="L77" s="105">
        <v>2</v>
      </c>
      <c r="M77" s="169" t="str">
        <f t="shared" ref="M77" si="106">+IF(L77="","Bajo",IF(L77=2,"Medio",IF(L77=6,"Alto",IF(L77=10,"Muy Alto",""))))</f>
        <v>Medio</v>
      </c>
      <c r="N77" s="150">
        <v>3</v>
      </c>
      <c r="O77" s="169" t="str">
        <f t="shared" si="75"/>
        <v>Frecuente</v>
      </c>
      <c r="P77" s="170">
        <f t="shared" ref="P77" si="107">+IF(L77="",N77,(N77*L77))</f>
        <v>6</v>
      </c>
      <c r="Q77" s="170" t="str">
        <f t="shared" ref="Q77" si="108">+IF(P77=0,"",IF(P77&lt;5,"Bajo",IF(P77&lt;9,"Medio",IF(P77&lt;21,"Alto",IF(P77&lt;41,"Muy Alto","")))))</f>
        <v>Medio</v>
      </c>
      <c r="R77" s="150">
        <v>25</v>
      </c>
      <c r="S77" s="169" t="str">
        <f t="shared" ref="S77" si="109">+IF(R77=0,"",IF(R77&lt;11,"Leve",IF(R77&lt;26,"Grave",IF(R77&lt;61,"Muy Grave",IF(R77&lt;101,"Muerte","")))))</f>
        <v>Grave</v>
      </c>
      <c r="T77" s="170">
        <f t="shared" ref="T77" si="110">+R77*P77</f>
        <v>150</v>
      </c>
      <c r="U77" s="170" t="str">
        <f t="shared" ref="U77" si="111">+IF(T77=0,"",IF(T77&lt;21,"IV",IF(T77&lt;121,"III",IF(T77&lt;501,"II",IF(T77&lt;4001,"I","")))))</f>
        <v>II</v>
      </c>
      <c r="V77" s="170" t="str">
        <f t="shared" ref="V77" si="112">+IF(U77=0,"",IF(U77="I","No Aceptable",IF(U77="II","No Aceptable  o Aceptable con control específico",IF(U77="III","Aceptable",IF(U77="IV","Aceptable","")))))</f>
        <v>No Aceptable  o Aceptable con control específico</v>
      </c>
      <c r="W77" s="169">
        <v>3</v>
      </c>
      <c r="X77" s="105" t="s">
        <v>764</v>
      </c>
      <c r="Y77" s="105" t="s">
        <v>759</v>
      </c>
      <c r="Z77" s="105" t="s">
        <v>763</v>
      </c>
      <c r="AA77" s="105" t="s">
        <v>763</v>
      </c>
      <c r="AB77" s="171" t="s">
        <v>900</v>
      </c>
      <c r="AC77" s="104" t="s">
        <v>901</v>
      </c>
      <c r="AD77" s="105" t="s">
        <v>902</v>
      </c>
      <c r="AE77" s="102" t="s">
        <v>783</v>
      </c>
      <c r="AF77" s="58" t="s">
        <v>769</v>
      </c>
      <c r="AG77" s="172" t="s">
        <v>904</v>
      </c>
      <c r="AH77" s="173"/>
      <c r="AI77" s="167"/>
    </row>
    <row r="78" spans="1:46" ht="89.25" customHeight="1" thickBot="1" x14ac:dyDescent="0.3">
      <c r="B78" s="607" t="s">
        <v>856</v>
      </c>
      <c r="C78" s="610" t="s">
        <v>913</v>
      </c>
      <c r="D78" s="613" t="s">
        <v>914</v>
      </c>
      <c r="E78" s="126" t="s">
        <v>759</v>
      </c>
      <c r="F78" s="174" t="s">
        <v>893</v>
      </c>
      <c r="G78" s="59" t="s">
        <v>905</v>
      </c>
      <c r="H78" s="175" t="s">
        <v>906</v>
      </c>
      <c r="I78" s="176" t="s">
        <v>763</v>
      </c>
      <c r="J78" s="176" t="s">
        <v>763</v>
      </c>
      <c r="K78" s="176" t="s">
        <v>763</v>
      </c>
      <c r="L78" s="177">
        <v>2</v>
      </c>
      <c r="M78" s="58" t="str">
        <f>+IF(L78="","Bajo",IF(L78=2,"Medio",IF(L78=6,"Alto",IF(L78=10,"Muy Alto",""))))</f>
        <v>Medio</v>
      </c>
      <c r="N78" s="177">
        <v>3</v>
      </c>
      <c r="O78" s="58" t="str">
        <f t="shared" si="75"/>
        <v>Frecuente</v>
      </c>
      <c r="P78" s="60">
        <f>+IF(L78="",N78,(N78*L78))</f>
        <v>6</v>
      </c>
      <c r="Q78" s="60" t="str">
        <f>+IF(P78=0,"",IF(P78&lt;5,"Bajo",IF(P78&lt;9,"Medio",IF(P78&lt;21,"Alto",IF(P78&lt;41,"Muy Alto","")))))</f>
        <v>Medio</v>
      </c>
      <c r="R78" s="126">
        <v>10</v>
      </c>
      <c r="S78" s="58" t="str">
        <f>+IF(R78=0,"",IF(R78&lt;11,"Leve",IF(R78&lt;26,"Grave",IF(R78&lt;61,"Muy Grave",IF(R78&lt;101,"Muerte","")))))</f>
        <v>Leve</v>
      </c>
      <c r="T78" s="60">
        <f>+R78*P78</f>
        <v>60</v>
      </c>
      <c r="U78" s="60" t="str">
        <f>+IF(T78=0,"",IF(T78&lt;21,"IV",IF(T78&lt;121,"III",IF(T78&lt;501,"II",IF(T78&lt;4001,"I","")))))</f>
        <v>III</v>
      </c>
      <c r="V78" s="61" t="str">
        <f>+IF(U78=0,"",IF(U78="I","No Aceptable",IF(U78="II","No Aceptable  o Aceptable con control específico",IF(U78="III","Mejorable",IF(U78="IV","Aceptable","")))))</f>
        <v>Mejorable</v>
      </c>
      <c r="W78" s="62">
        <v>3</v>
      </c>
      <c r="X78" s="175" t="s">
        <v>915</v>
      </c>
      <c r="Y78" s="176" t="s">
        <v>759</v>
      </c>
      <c r="Z78" s="176" t="s">
        <v>763</v>
      </c>
      <c r="AA78" s="176" t="s">
        <v>763</v>
      </c>
      <c r="AB78" s="176" t="s">
        <v>763</v>
      </c>
      <c r="AC78" s="175" t="s">
        <v>907</v>
      </c>
      <c r="AD78" s="175" t="s">
        <v>767</v>
      </c>
      <c r="AE78" s="175" t="s">
        <v>908</v>
      </c>
      <c r="AF78" s="58" t="s">
        <v>769</v>
      </c>
      <c r="AG78" s="175" t="s">
        <v>909</v>
      </c>
      <c r="AH78" s="67"/>
    </row>
    <row r="79" spans="1:46" ht="89.25" customHeight="1" thickBot="1" x14ac:dyDescent="0.3">
      <c r="B79" s="608"/>
      <c r="C79" s="611"/>
      <c r="D79" s="614"/>
      <c r="E79" s="83" t="s">
        <v>759</v>
      </c>
      <c r="F79" s="178" t="s">
        <v>897</v>
      </c>
      <c r="G79" s="123" t="s">
        <v>852</v>
      </c>
      <c r="H79" s="179" t="s">
        <v>899</v>
      </c>
      <c r="I79" s="179" t="s">
        <v>763</v>
      </c>
      <c r="J79" s="179" t="s">
        <v>763</v>
      </c>
      <c r="K79" s="179" t="s">
        <v>763</v>
      </c>
      <c r="L79" s="179">
        <v>2</v>
      </c>
      <c r="M79" s="73" t="str">
        <f t="shared" ref="M79:M80" si="113">+IF(L79="","Bajo",IF(L79=2,"Medio",IF(L79=6,"Alto",IF(L79=10,"Muy Alto",""))))</f>
        <v>Medio</v>
      </c>
      <c r="N79" s="83">
        <v>3</v>
      </c>
      <c r="O79" s="73" t="str">
        <f t="shared" si="75"/>
        <v>Frecuente</v>
      </c>
      <c r="P79" s="75">
        <f t="shared" ref="P79" si="114">+IF(L79="",N79,(N79*L79))</f>
        <v>6</v>
      </c>
      <c r="Q79" s="75" t="str">
        <f t="shared" ref="Q79" si="115">+IF(P79=0,"",IF(P79&lt;5,"Bajo",IF(P79&lt;9,"Medio",IF(P79&lt;21,"Alto",IF(P79&lt;41,"Muy Alto","")))))</f>
        <v>Medio</v>
      </c>
      <c r="R79" s="83">
        <v>25</v>
      </c>
      <c r="S79" s="73" t="str">
        <f t="shared" ref="S79" si="116">+IF(R79=0,"",IF(R79&lt;11,"Leve",IF(R79&lt;26,"Grave",IF(R79&lt;61,"Muy Grave",IF(R79&lt;101,"Muerte","")))))</f>
        <v>Grave</v>
      </c>
      <c r="T79" s="75">
        <f t="shared" ref="T79" si="117">+R79*P79</f>
        <v>150</v>
      </c>
      <c r="U79" s="75" t="str">
        <f t="shared" ref="U79" si="118">+IF(T79=0,"",IF(T79&lt;21,"IV",IF(T79&lt;121,"III",IF(T79&lt;501,"II",IF(T79&lt;4001,"I","")))))</f>
        <v>II</v>
      </c>
      <c r="V79" s="76" t="str">
        <f t="shared" ref="V79" si="119">+IF(U79=0,"",IF(U79="I","No Aceptable",IF(U79="II","No Aceptable  o Aceptable con control específico",IF(U79="III","Aceptable",IF(U79="IV","Aceptable","")))))</f>
        <v>No Aceptable  o Aceptable con control específico</v>
      </c>
      <c r="W79" s="77">
        <v>3</v>
      </c>
      <c r="X79" s="179" t="s">
        <v>764</v>
      </c>
      <c r="Y79" s="179" t="s">
        <v>759</v>
      </c>
      <c r="Z79" s="179" t="s">
        <v>763</v>
      </c>
      <c r="AA79" s="179" t="s">
        <v>763</v>
      </c>
      <c r="AB79" s="180" t="s">
        <v>900</v>
      </c>
      <c r="AC79" s="181" t="s">
        <v>901</v>
      </c>
      <c r="AD79" s="70" t="s">
        <v>916</v>
      </c>
      <c r="AE79" s="73" t="s">
        <v>783</v>
      </c>
      <c r="AF79" s="58" t="s">
        <v>769</v>
      </c>
      <c r="AG79" s="127" t="s">
        <v>904</v>
      </c>
      <c r="AH79" s="80"/>
    </row>
    <row r="80" spans="1:46" s="121" customFormat="1" ht="89.25" customHeight="1" thickBot="1" x14ac:dyDescent="0.3">
      <c r="B80" s="609"/>
      <c r="C80" s="612"/>
      <c r="D80" s="615"/>
      <c r="E80" s="89" t="s">
        <v>759</v>
      </c>
      <c r="F80" s="182" t="s">
        <v>917</v>
      </c>
      <c r="G80" s="183" t="s">
        <v>918</v>
      </c>
      <c r="H80" s="184" t="s">
        <v>919</v>
      </c>
      <c r="I80" s="130" t="s">
        <v>763</v>
      </c>
      <c r="J80" s="130" t="s">
        <v>763</v>
      </c>
      <c r="K80" s="130" t="s">
        <v>763</v>
      </c>
      <c r="L80" s="130">
        <v>2</v>
      </c>
      <c r="M80" s="93" t="str">
        <f t="shared" si="113"/>
        <v>Medio</v>
      </c>
      <c r="N80" s="185">
        <v>3</v>
      </c>
      <c r="O80" s="93" t="str">
        <f t="shared" si="75"/>
        <v>Frecuente</v>
      </c>
      <c r="P80" s="90">
        <f>+IF(L80="",N80,(N80*L80))</f>
        <v>6</v>
      </c>
      <c r="Q80" s="90" t="str">
        <f>+IF(P80=0,"",IF(P80&lt;5,"Bajo",IF(P80&lt;9,"Medio",IF(P80&lt;21,"Alto",IF(P80&lt;41,"Muy Alto","")))))</f>
        <v>Medio</v>
      </c>
      <c r="R80" s="89">
        <v>10</v>
      </c>
      <c r="S80" s="93" t="str">
        <f>+IF(R80=0,"",IF(R80&lt;11,"Leve",IF(R80&lt;26,"Grave",IF(R80&lt;61,"Muy Grave",IF(R80&lt;101,"Muerte","")))))</f>
        <v>Leve</v>
      </c>
      <c r="T80" s="90">
        <f>+R80*P80</f>
        <v>60</v>
      </c>
      <c r="U80" s="90" t="str">
        <f>+IF(T80=0,"",IF(T80&lt;21,"IV",IF(T80&lt;121,"III",IF(T80&lt;501,"II",IF(T80&lt;4001,"I","")))))</f>
        <v>III</v>
      </c>
      <c r="V80" s="94" t="str">
        <f>+IF(U80=0,"",IF(U80="I","No Aceptable",IF(U80="II","No Aceptable  o Aceptable con control específico",IF(U80="III","Mejorable",IF(U80="IV","Aceptable","")))))</f>
        <v>Mejorable</v>
      </c>
      <c r="W80" s="183">
        <v>3</v>
      </c>
      <c r="X80" s="186" t="s">
        <v>764</v>
      </c>
      <c r="Y80" s="130" t="s">
        <v>759</v>
      </c>
      <c r="Z80" s="130" t="s">
        <v>763</v>
      </c>
      <c r="AA80" s="130" t="s">
        <v>763</v>
      </c>
      <c r="AB80" s="130" t="s">
        <v>763</v>
      </c>
      <c r="AC80" s="187" t="s">
        <v>920</v>
      </c>
      <c r="AD80" s="130" t="s">
        <v>916</v>
      </c>
      <c r="AE80" s="188" t="s">
        <v>908</v>
      </c>
      <c r="AF80" s="58" t="s">
        <v>769</v>
      </c>
      <c r="AG80" s="188" t="s">
        <v>904</v>
      </c>
      <c r="AH80" s="189"/>
    </row>
    <row r="81" spans="2:34" ht="89.25" customHeight="1" x14ac:dyDescent="0.25">
      <c r="B81" s="588" t="s">
        <v>856</v>
      </c>
      <c r="C81" s="591" t="s">
        <v>921</v>
      </c>
      <c r="D81" s="594" t="s">
        <v>922</v>
      </c>
      <c r="E81" s="131" t="s">
        <v>759</v>
      </c>
      <c r="F81" s="190" t="s">
        <v>893</v>
      </c>
      <c r="G81" s="134" t="s">
        <v>810</v>
      </c>
      <c r="H81" s="134" t="s">
        <v>811</v>
      </c>
      <c r="I81" s="191" t="s">
        <v>763</v>
      </c>
      <c r="J81" s="191" t="s">
        <v>763</v>
      </c>
      <c r="K81" s="191" t="s">
        <v>763</v>
      </c>
      <c r="L81" s="192">
        <v>2</v>
      </c>
      <c r="M81" s="136" t="str">
        <f>+IF(L81="","Bajo",IF(L81=2,"Medio",IF(L81=6,"Alto",IF(L81=10,"Muy Alto",""))))</f>
        <v>Medio</v>
      </c>
      <c r="N81" s="192">
        <v>3</v>
      </c>
      <c r="O81" s="136" t="str">
        <f t="shared" si="75"/>
        <v>Frecuente</v>
      </c>
      <c r="P81" s="137">
        <f>+IF(L81="",N81,(N81*L81))</f>
        <v>6</v>
      </c>
      <c r="Q81" s="137" t="str">
        <f>+IF(P81=0,"",IF(P81&lt;5,"Bajo",IF(P81&lt;9,"Medio",IF(P81&lt;21,"Alto",IF(P81&lt;41,"Muy Alto","")))))</f>
        <v>Medio</v>
      </c>
      <c r="R81" s="131">
        <v>10</v>
      </c>
      <c r="S81" s="136" t="str">
        <f>+IF(R81=0,"",IF(R81&lt;11,"Leve",IF(R81&lt;26,"Grave",IF(R81&lt;61,"Muy Grave",IF(R81&lt;101,"Muerte","")))))</f>
        <v>Leve</v>
      </c>
      <c r="T81" s="137">
        <f>+R81*P81</f>
        <v>60</v>
      </c>
      <c r="U81" s="137" t="str">
        <f>+IF(T81=0,"",IF(T81&lt;21,"IV",IF(T81&lt;121,"III",IF(T81&lt;501,"II",IF(T81&lt;4001,"I","")))))</f>
        <v>III</v>
      </c>
      <c r="V81" s="138" t="str">
        <f>+IF(U81=0,"",IF(U81="I","No Aceptable",IF(U81="II","No Aceptable  o Aceptable con control específico",IF(U81="III","Mejorable",IF(U81="IV","Aceptable","")))))</f>
        <v>Mejorable</v>
      </c>
      <c r="W81" s="139">
        <v>3</v>
      </c>
      <c r="X81" s="193" t="s">
        <v>764</v>
      </c>
      <c r="Y81" s="191" t="s">
        <v>759</v>
      </c>
      <c r="Z81" s="191" t="s">
        <v>763</v>
      </c>
      <c r="AA81" s="191" t="s">
        <v>763</v>
      </c>
      <c r="AB81" s="191" t="s">
        <v>763</v>
      </c>
      <c r="AC81" s="194" t="s">
        <v>907</v>
      </c>
      <c r="AD81" s="194" t="s">
        <v>767</v>
      </c>
      <c r="AE81" s="194" t="s">
        <v>908</v>
      </c>
      <c r="AF81" s="58" t="s">
        <v>769</v>
      </c>
      <c r="AG81" s="195" t="s">
        <v>909</v>
      </c>
      <c r="AH81" s="136"/>
    </row>
    <row r="82" spans="2:34" ht="89.25" customHeight="1" x14ac:dyDescent="0.25">
      <c r="B82" s="588"/>
      <c r="C82" s="591"/>
      <c r="D82" s="594"/>
      <c r="E82" s="83" t="s">
        <v>759</v>
      </c>
      <c r="F82" s="178" t="s">
        <v>923</v>
      </c>
      <c r="G82" s="84" t="s">
        <v>924</v>
      </c>
      <c r="H82" s="118" t="s">
        <v>925</v>
      </c>
      <c r="I82" s="118" t="s">
        <v>926</v>
      </c>
      <c r="J82" s="118" t="s">
        <v>763</v>
      </c>
      <c r="K82" s="118" t="s">
        <v>927</v>
      </c>
      <c r="L82" s="145">
        <v>2</v>
      </c>
      <c r="M82" s="73" t="str">
        <f t="shared" ref="M82:M86" si="120">+IF(L82="","Bajo",IF(L82=2,"Medio",IF(L82=6,"Alto",IF(L82=10,"Muy Alto",""))))</f>
        <v>Medio</v>
      </c>
      <c r="N82" s="145">
        <v>3</v>
      </c>
      <c r="O82" s="73" t="str">
        <f t="shared" si="75"/>
        <v>Frecuente</v>
      </c>
      <c r="P82" s="75">
        <f t="shared" ref="P82:P86" si="121">+IF(L82="",N82,(N82*L82))</f>
        <v>6</v>
      </c>
      <c r="Q82" s="75" t="str">
        <f t="shared" ref="Q82:Q86" si="122">+IF(P82=0,"",IF(P82&lt;5,"Bajo",IF(P82&lt;9,"Medio",IF(P82&lt;21,"Alto",IF(P82&lt;41,"Muy Alto","")))))</f>
        <v>Medio</v>
      </c>
      <c r="R82" s="83">
        <v>10</v>
      </c>
      <c r="S82" s="73" t="str">
        <f t="shared" ref="S82:S86" si="123">+IF(R82=0,"",IF(R82&lt;11,"Leve",IF(R82&lt;26,"Grave",IF(R82&lt;61,"Muy Grave",IF(R82&lt;101,"Muerte","")))))</f>
        <v>Leve</v>
      </c>
      <c r="T82" s="75">
        <f t="shared" ref="T82:T86" si="124">+R82*P82</f>
        <v>60</v>
      </c>
      <c r="U82" s="75" t="str">
        <f t="shared" ref="U82:U86" si="125">+IF(T82=0,"",IF(T82&lt;21,"IV",IF(T82&lt;121,"III",IF(T82&lt;501,"II",IF(T82&lt;4001,"I","")))))</f>
        <v>III</v>
      </c>
      <c r="V82" s="76" t="str">
        <f t="shared" ref="V82:V86" si="126">+IF(U82=0,"",IF(U82="I","No Aceptable",IF(U82="II","No Aceptable  o Aceptable con control específico",IF(U82="III","Aceptable",IF(U82="IV","Aceptable","")))))</f>
        <v>Aceptable</v>
      </c>
      <c r="W82" s="77">
        <v>3</v>
      </c>
      <c r="X82" s="118" t="s">
        <v>915</v>
      </c>
      <c r="Y82" s="118" t="s">
        <v>759</v>
      </c>
      <c r="Z82" s="196" t="s">
        <v>763</v>
      </c>
      <c r="AA82" s="196" t="s">
        <v>763</v>
      </c>
      <c r="AB82" s="120" t="s">
        <v>763</v>
      </c>
      <c r="AC82" s="120" t="s">
        <v>928</v>
      </c>
      <c r="AD82" s="118" t="s">
        <v>763</v>
      </c>
      <c r="AE82" s="127" t="s">
        <v>929</v>
      </c>
      <c r="AF82" s="73" t="s">
        <v>769</v>
      </c>
      <c r="AG82" s="127" t="s">
        <v>904</v>
      </c>
      <c r="AH82" s="73"/>
    </row>
    <row r="83" spans="2:34" ht="89.25" customHeight="1" x14ac:dyDescent="0.25">
      <c r="B83" s="588"/>
      <c r="C83" s="591"/>
      <c r="D83" s="594"/>
      <c r="E83" s="83" t="s">
        <v>759</v>
      </c>
      <c r="F83" s="144" t="s">
        <v>885</v>
      </c>
      <c r="G83" s="118" t="s">
        <v>886</v>
      </c>
      <c r="H83" s="118" t="s">
        <v>887</v>
      </c>
      <c r="I83" s="118" t="s">
        <v>763</v>
      </c>
      <c r="J83" s="118" t="s">
        <v>763</v>
      </c>
      <c r="K83" s="118" t="s">
        <v>763</v>
      </c>
      <c r="L83" s="145">
        <v>2</v>
      </c>
      <c r="M83" s="73" t="str">
        <f t="shared" si="120"/>
        <v>Medio</v>
      </c>
      <c r="N83" s="145">
        <v>4</v>
      </c>
      <c r="O83" s="73" t="str">
        <f t="shared" si="75"/>
        <v>Continua</v>
      </c>
      <c r="P83" s="75">
        <f t="shared" si="121"/>
        <v>8</v>
      </c>
      <c r="Q83" s="75" t="str">
        <f t="shared" si="122"/>
        <v>Medio</v>
      </c>
      <c r="R83" s="83">
        <v>10</v>
      </c>
      <c r="S83" s="73" t="str">
        <f t="shared" si="123"/>
        <v>Leve</v>
      </c>
      <c r="T83" s="75">
        <f t="shared" si="124"/>
        <v>80</v>
      </c>
      <c r="U83" s="75" t="str">
        <f t="shared" si="125"/>
        <v>III</v>
      </c>
      <c r="V83" s="76" t="str">
        <f t="shared" si="126"/>
        <v>Aceptable</v>
      </c>
      <c r="W83" s="77">
        <v>3</v>
      </c>
      <c r="X83" s="118" t="s">
        <v>930</v>
      </c>
      <c r="Y83" s="118" t="s">
        <v>759</v>
      </c>
      <c r="Z83" s="118" t="s">
        <v>763</v>
      </c>
      <c r="AA83" s="118" t="s">
        <v>763</v>
      </c>
      <c r="AB83" s="118" t="s">
        <v>763</v>
      </c>
      <c r="AC83" s="120" t="s">
        <v>931</v>
      </c>
      <c r="AD83" s="118" t="s">
        <v>763</v>
      </c>
      <c r="AE83" s="120" t="s">
        <v>932</v>
      </c>
      <c r="AF83" s="73" t="s">
        <v>769</v>
      </c>
      <c r="AG83" s="197" t="s">
        <v>904</v>
      </c>
      <c r="AH83" s="73"/>
    </row>
    <row r="84" spans="2:34" s="121" customFormat="1" ht="89.25" customHeight="1" x14ac:dyDescent="0.25">
      <c r="B84" s="588"/>
      <c r="C84" s="591"/>
      <c r="D84" s="594"/>
      <c r="E84" s="122" t="s">
        <v>759</v>
      </c>
      <c r="F84" s="198" t="s">
        <v>933</v>
      </c>
      <c r="G84" s="70" t="s">
        <v>934</v>
      </c>
      <c r="H84" s="70" t="s">
        <v>935</v>
      </c>
      <c r="I84" s="70" t="s">
        <v>763</v>
      </c>
      <c r="J84" s="70" t="s">
        <v>763</v>
      </c>
      <c r="K84" s="70" t="s">
        <v>763</v>
      </c>
      <c r="L84" s="70">
        <v>2</v>
      </c>
      <c r="M84" s="73" t="str">
        <f t="shared" si="120"/>
        <v>Medio</v>
      </c>
      <c r="N84" s="122">
        <v>3</v>
      </c>
      <c r="O84" s="73" t="str">
        <f t="shared" si="75"/>
        <v>Frecuente</v>
      </c>
      <c r="P84" s="137">
        <f>+IF(L84="",N84,(N84*L84))</f>
        <v>6</v>
      </c>
      <c r="Q84" s="137" t="str">
        <f>+IF(P84=0,"",IF(P84&lt;5,"Bajo",IF(P84&lt;9,"Medio",IF(P84&lt;21,"Alto",IF(P84&lt;41,"Muy Alto","")))))</f>
        <v>Medio</v>
      </c>
      <c r="R84" s="131">
        <v>10</v>
      </c>
      <c r="S84" s="136" t="str">
        <f>+IF(R84=0,"",IF(R84&lt;11,"Leve",IF(R84&lt;26,"Grave",IF(R84&lt;61,"Muy Grave",IF(R84&lt;101,"Muerte","")))))</f>
        <v>Leve</v>
      </c>
      <c r="T84" s="137">
        <f>+R84*P84</f>
        <v>60</v>
      </c>
      <c r="U84" s="137" t="str">
        <f>+IF(T84=0,"",IF(T84&lt;21,"IV",IF(T84&lt;121,"III",IF(T84&lt;501,"II",IF(T84&lt;4001,"I","")))))</f>
        <v>III</v>
      </c>
      <c r="V84" s="138" t="str">
        <f>+IF(U84=0,"",IF(U84="I","No Aceptable",IF(U84="II","No Aceptable  o Aceptable con control específico",IF(U84="III","Mejorable",IF(U84="IV","Aceptable","")))))</f>
        <v>Mejorable</v>
      </c>
      <c r="W84" s="199">
        <v>3</v>
      </c>
      <c r="X84" s="179" t="s">
        <v>936</v>
      </c>
      <c r="Y84" s="200" t="s">
        <v>759</v>
      </c>
      <c r="Z84" s="70" t="s">
        <v>763</v>
      </c>
      <c r="AA84" s="70" t="s">
        <v>763</v>
      </c>
      <c r="AB84" s="70" t="s">
        <v>763</v>
      </c>
      <c r="AC84" s="181" t="s">
        <v>937</v>
      </c>
      <c r="AD84" s="200" t="s">
        <v>916</v>
      </c>
      <c r="AE84" s="127" t="s">
        <v>938</v>
      </c>
      <c r="AF84" s="102" t="s">
        <v>784</v>
      </c>
      <c r="AG84" s="194" t="s">
        <v>904</v>
      </c>
      <c r="AH84" s="124"/>
    </row>
    <row r="85" spans="2:34" ht="89.25" customHeight="1" x14ac:dyDescent="0.25">
      <c r="B85" s="588"/>
      <c r="C85" s="591"/>
      <c r="D85" s="594"/>
      <c r="E85" s="83" t="s">
        <v>759</v>
      </c>
      <c r="F85" s="71" t="s">
        <v>794</v>
      </c>
      <c r="G85" s="84" t="s">
        <v>939</v>
      </c>
      <c r="H85" s="118" t="s">
        <v>940</v>
      </c>
      <c r="I85" s="118" t="s">
        <v>763</v>
      </c>
      <c r="J85" s="118" t="s">
        <v>763</v>
      </c>
      <c r="K85" s="118" t="s">
        <v>763</v>
      </c>
      <c r="L85" s="145">
        <v>2</v>
      </c>
      <c r="M85" s="73" t="str">
        <f t="shared" si="120"/>
        <v>Medio</v>
      </c>
      <c r="N85" s="145">
        <v>3</v>
      </c>
      <c r="O85" s="73" t="str">
        <f t="shared" si="75"/>
        <v>Frecuente</v>
      </c>
      <c r="P85" s="75">
        <f t="shared" si="121"/>
        <v>6</v>
      </c>
      <c r="Q85" s="75" t="str">
        <f t="shared" si="122"/>
        <v>Medio</v>
      </c>
      <c r="R85" s="83">
        <v>25</v>
      </c>
      <c r="S85" s="73" t="str">
        <f t="shared" si="123"/>
        <v>Grave</v>
      </c>
      <c r="T85" s="75">
        <f t="shared" si="124"/>
        <v>150</v>
      </c>
      <c r="U85" s="75" t="str">
        <f t="shared" si="125"/>
        <v>II</v>
      </c>
      <c r="V85" s="76" t="str">
        <f t="shared" si="126"/>
        <v>No Aceptable  o Aceptable con control específico</v>
      </c>
      <c r="W85" s="77">
        <v>3</v>
      </c>
      <c r="X85" s="118" t="s">
        <v>941</v>
      </c>
      <c r="Y85" s="118" t="s">
        <v>759</v>
      </c>
      <c r="Z85" s="196" t="s">
        <v>763</v>
      </c>
      <c r="AA85" s="118" t="s">
        <v>759</v>
      </c>
      <c r="AB85" s="118" t="s">
        <v>763</v>
      </c>
      <c r="AC85" s="120" t="s">
        <v>942</v>
      </c>
      <c r="AD85" s="118" t="s">
        <v>763</v>
      </c>
      <c r="AE85" s="127" t="s">
        <v>943</v>
      </c>
      <c r="AF85" s="73" t="s">
        <v>769</v>
      </c>
      <c r="AG85" s="127" t="s">
        <v>904</v>
      </c>
      <c r="AH85" s="73"/>
    </row>
    <row r="86" spans="2:34" ht="89.25" customHeight="1" thickBot="1" x14ac:dyDescent="0.3">
      <c r="B86" s="588"/>
      <c r="C86" s="591"/>
      <c r="D86" s="594"/>
      <c r="E86" s="83" t="s">
        <v>759</v>
      </c>
      <c r="F86" s="201" t="s">
        <v>944</v>
      </c>
      <c r="G86" s="202" t="s">
        <v>945</v>
      </c>
      <c r="H86" s="203" t="s">
        <v>834</v>
      </c>
      <c r="I86" s="202" t="s">
        <v>763</v>
      </c>
      <c r="J86" s="202" t="s">
        <v>763</v>
      </c>
      <c r="K86" s="202" t="s">
        <v>763</v>
      </c>
      <c r="L86" s="145">
        <v>2</v>
      </c>
      <c r="M86" s="73" t="str">
        <f t="shared" si="120"/>
        <v>Medio</v>
      </c>
      <c r="N86" s="145">
        <v>3</v>
      </c>
      <c r="O86" s="73" t="str">
        <f t="shared" si="75"/>
        <v>Frecuente</v>
      </c>
      <c r="P86" s="75">
        <f t="shared" si="121"/>
        <v>6</v>
      </c>
      <c r="Q86" s="75" t="str">
        <f t="shared" si="122"/>
        <v>Medio</v>
      </c>
      <c r="R86" s="83">
        <v>10</v>
      </c>
      <c r="S86" s="73" t="str">
        <f t="shared" si="123"/>
        <v>Leve</v>
      </c>
      <c r="T86" s="75">
        <f t="shared" si="124"/>
        <v>60</v>
      </c>
      <c r="U86" s="75" t="str">
        <f t="shared" si="125"/>
        <v>III</v>
      </c>
      <c r="V86" s="76" t="str">
        <f t="shared" si="126"/>
        <v>Aceptable</v>
      </c>
      <c r="W86" s="77">
        <v>2</v>
      </c>
      <c r="X86" s="202" t="s">
        <v>835</v>
      </c>
      <c r="Y86" s="202" t="s">
        <v>759</v>
      </c>
      <c r="Z86" s="202" t="s">
        <v>763</v>
      </c>
      <c r="AA86" s="202" t="s">
        <v>763</v>
      </c>
      <c r="AB86" s="202" t="s">
        <v>763</v>
      </c>
      <c r="AC86" s="204" t="s">
        <v>946</v>
      </c>
      <c r="AD86" s="205" t="s">
        <v>763</v>
      </c>
      <c r="AE86" s="206" t="s">
        <v>947</v>
      </c>
      <c r="AF86" s="73" t="s">
        <v>769</v>
      </c>
      <c r="AG86" s="127" t="s">
        <v>904</v>
      </c>
      <c r="AH86" s="73"/>
    </row>
    <row r="87" spans="2:34" ht="89.25" customHeight="1" thickBot="1" x14ac:dyDescent="0.3">
      <c r="B87" s="587" t="s">
        <v>856</v>
      </c>
      <c r="C87" s="590" t="s">
        <v>948</v>
      </c>
      <c r="D87" s="593" t="s">
        <v>949</v>
      </c>
      <c r="E87" s="142" t="s">
        <v>759</v>
      </c>
      <c r="F87" s="207" t="s">
        <v>950</v>
      </c>
      <c r="G87" s="141" t="s">
        <v>951</v>
      </c>
      <c r="H87" s="74" t="s">
        <v>952</v>
      </c>
      <c r="I87" s="84" t="s">
        <v>862</v>
      </c>
      <c r="J87" s="84" t="s">
        <v>862</v>
      </c>
      <c r="K87" s="84" t="s">
        <v>862</v>
      </c>
      <c r="L87" s="164">
        <v>6</v>
      </c>
      <c r="M87" s="58" t="str">
        <f>+IF(L87="","Bajo",IF(L87=2,"Medio",IF(L87=6,"Alto",IF(L87=10,"Muy Alto",""))))</f>
        <v>Alto</v>
      </c>
      <c r="N87" s="74">
        <v>3</v>
      </c>
      <c r="O87" s="58" t="str">
        <f t="shared" si="75"/>
        <v>Frecuente</v>
      </c>
      <c r="P87" s="60">
        <f>+IF(L87="",N87,(N87*L87))</f>
        <v>18</v>
      </c>
      <c r="Q87" s="60" t="str">
        <f>+IF(P87=0,"",IF(P87&lt;5,"Bajo",IF(P87&lt;9,"Medio",IF(P87&lt;21,"Alto",IF(P87&lt;41,"Muy Alto","")))))</f>
        <v>Alto</v>
      </c>
      <c r="R87" s="208">
        <v>25</v>
      </c>
      <c r="S87" s="58" t="str">
        <f>+IF(R87=0,"",IF(R87&lt;11,"Leve",IF(R87&lt;26,"Grave",IF(R87&lt;61,"Muy Grave",IF(R87&lt;101,"Muerte","")))))</f>
        <v>Grave</v>
      </c>
      <c r="T87" s="60">
        <f>+R87*P87</f>
        <v>450</v>
      </c>
      <c r="U87" s="60" t="str">
        <f>+IF(T87=0,"",IF(T87&lt;21,"IV",IF(T87&lt;121,"III",IF(T87&lt;501,"II",IF(T87&lt;4001,"I","")))))</f>
        <v>II</v>
      </c>
      <c r="V87" s="61" t="str">
        <f>+IF(U87=0,"",IF(U87="I","No Aceptable",IF(U87="II","No Aceptable  o Aceptable con control específico",IF(U87="III","Mejorable",IF(U87="IV","Aceptable","")))))</f>
        <v>No Aceptable  o Aceptable con control específico</v>
      </c>
      <c r="W87" s="62">
        <v>2</v>
      </c>
      <c r="X87" s="74" t="s">
        <v>952</v>
      </c>
      <c r="Y87" s="74" t="s">
        <v>759</v>
      </c>
      <c r="Z87" s="78" t="s">
        <v>765</v>
      </c>
      <c r="AA87" s="78" t="s">
        <v>765</v>
      </c>
      <c r="AB87" s="78" t="s">
        <v>765</v>
      </c>
      <c r="AC87" s="78" t="s">
        <v>953</v>
      </c>
      <c r="AD87" s="78" t="s">
        <v>763</v>
      </c>
      <c r="AE87" s="58" t="s">
        <v>799</v>
      </c>
      <c r="AF87" s="73" t="s">
        <v>769</v>
      </c>
      <c r="AG87" s="195" t="s">
        <v>904</v>
      </c>
      <c r="AH87" s="58"/>
    </row>
    <row r="88" spans="2:34" ht="89.25" customHeight="1" x14ac:dyDescent="0.25">
      <c r="B88" s="588"/>
      <c r="C88" s="591"/>
      <c r="D88" s="594"/>
      <c r="E88" s="142" t="s">
        <v>759</v>
      </c>
      <c r="F88" s="71" t="s">
        <v>785</v>
      </c>
      <c r="G88" s="141" t="s">
        <v>954</v>
      </c>
      <c r="H88" s="74" t="s">
        <v>780</v>
      </c>
      <c r="I88" s="84" t="s">
        <v>862</v>
      </c>
      <c r="J88" s="84" t="s">
        <v>862</v>
      </c>
      <c r="K88" s="84" t="s">
        <v>862</v>
      </c>
      <c r="L88" s="164">
        <v>6</v>
      </c>
      <c r="M88" s="73" t="str">
        <f t="shared" ref="M88:M94" si="127">+IF(L88="","Bajo",IF(L88=2,"Medio",IF(L88=6,"Alto",IF(L88=10,"Muy Alto",""))))</f>
        <v>Alto</v>
      </c>
      <c r="N88" s="74">
        <v>3</v>
      </c>
      <c r="O88" s="102" t="str">
        <f t="shared" si="75"/>
        <v>Frecuente</v>
      </c>
      <c r="P88" s="107">
        <f t="shared" ref="P88:P94" si="128">+IF(L88="",N88,(N88*L88))</f>
        <v>18</v>
      </c>
      <c r="Q88" s="107" t="str">
        <f t="shared" ref="Q88:Q94" si="129">+IF(P88=0,"",IF(P88&lt;5,"Bajo",IF(P88&lt;9,"Medio",IF(P88&lt;21,"Alto",IF(P88&lt;41,"Muy Alto","")))))</f>
        <v>Alto</v>
      </c>
      <c r="R88" s="209">
        <v>25</v>
      </c>
      <c r="S88" s="102" t="str">
        <f t="shared" ref="S88:S94" si="130">+IF(R88=0,"",IF(R88&lt;11,"Leve",IF(R88&lt;26,"Grave",IF(R88&lt;61,"Muy Grave",IF(R88&lt;101,"Muerte","")))))</f>
        <v>Grave</v>
      </c>
      <c r="T88" s="107">
        <f t="shared" ref="T88:T94" si="131">+R88*P88</f>
        <v>450</v>
      </c>
      <c r="U88" s="75" t="str">
        <f t="shared" ref="U88:U94" si="132">+IF(T88=0,"",IF(T88&lt;21,"IV",IF(T88&lt;121,"III",IF(T88&lt;501,"II",IF(T88&lt;4001,"I","")))))</f>
        <v>II</v>
      </c>
      <c r="V88" s="76" t="str">
        <f t="shared" ref="V88:V94" si="133">+IF(U88=0,"",IF(U88="I","No Aceptable",IF(U88="II","No Aceptable  o Aceptable con control específico",IF(U88="III","Aceptable",IF(U88="IV","Aceptable","")))))</f>
        <v>No Aceptable  o Aceptable con control específico</v>
      </c>
      <c r="W88" s="77">
        <v>2</v>
      </c>
      <c r="X88" s="74" t="s">
        <v>780</v>
      </c>
      <c r="Y88" s="74" t="s">
        <v>759</v>
      </c>
      <c r="Z88" s="78" t="s">
        <v>765</v>
      </c>
      <c r="AA88" s="78" t="s">
        <v>765</v>
      </c>
      <c r="AB88" s="78" t="s">
        <v>955</v>
      </c>
      <c r="AC88" s="78" t="s">
        <v>782</v>
      </c>
      <c r="AD88" s="78" t="s">
        <v>763</v>
      </c>
      <c r="AE88" s="73" t="s">
        <v>956</v>
      </c>
      <c r="AF88" s="73" t="s">
        <v>769</v>
      </c>
      <c r="AG88" s="127" t="s">
        <v>904</v>
      </c>
      <c r="AH88" s="73"/>
    </row>
    <row r="89" spans="2:34" ht="89.25" customHeight="1" x14ac:dyDescent="0.25">
      <c r="B89" s="588"/>
      <c r="C89" s="591"/>
      <c r="D89" s="594"/>
      <c r="E89" s="142" t="s">
        <v>759</v>
      </c>
      <c r="F89" s="144" t="s">
        <v>885</v>
      </c>
      <c r="G89" s="141" t="s">
        <v>957</v>
      </c>
      <c r="H89" s="74" t="s">
        <v>780</v>
      </c>
      <c r="I89" s="84" t="s">
        <v>862</v>
      </c>
      <c r="J89" s="84" t="s">
        <v>862</v>
      </c>
      <c r="K89" s="84" t="s">
        <v>862</v>
      </c>
      <c r="L89" s="164">
        <v>6</v>
      </c>
      <c r="M89" s="73" t="str">
        <f t="shared" si="127"/>
        <v>Alto</v>
      </c>
      <c r="N89" s="74">
        <v>1</v>
      </c>
      <c r="O89" s="73" t="str">
        <f t="shared" si="75"/>
        <v>Esporádica</v>
      </c>
      <c r="P89" s="75">
        <f t="shared" si="128"/>
        <v>6</v>
      </c>
      <c r="Q89" s="75" t="str">
        <f t="shared" si="129"/>
        <v>Medio</v>
      </c>
      <c r="R89" s="142">
        <v>25</v>
      </c>
      <c r="S89" s="73" t="str">
        <f t="shared" si="130"/>
        <v>Grave</v>
      </c>
      <c r="T89" s="75">
        <f t="shared" si="131"/>
        <v>150</v>
      </c>
      <c r="U89" s="75" t="str">
        <f t="shared" si="132"/>
        <v>II</v>
      </c>
      <c r="V89" s="76" t="str">
        <f t="shared" si="133"/>
        <v>No Aceptable  o Aceptable con control específico</v>
      </c>
      <c r="W89" s="77">
        <v>2</v>
      </c>
      <c r="X89" s="74" t="s">
        <v>780</v>
      </c>
      <c r="Y89" s="74" t="s">
        <v>759</v>
      </c>
      <c r="Z89" s="78" t="s">
        <v>765</v>
      </c>
      <c r="AA89" s="78" t="s">
        <v>868</v>
      </c>
      <c r="AB89" s="78" t="s">
        <v>868</v>
      </c>
      <c r="AC89" s="78" t="s">
        <v>782</v>
      </c>
      <c r="AD89" s="78" t="s">
        <v>763</v>
      </c>
      <c r="AE89" s="73" t="s">
        <v>956</v>
      </c>
      <c r="AF89" s="73" t="s">
        <v>769</v>
      </c>
      <c r="AG89" s="195" t="s">
        <v>904</v>
      </c>
      <c r="AH89" s="73"/>
    </row>
    <row r="90" spans="2:34" ht="89.25" customHeight="1" x14ac:dyDescent="0.25">
      <c r="B90" s="588"/>
      <c r="C90" s="591"/>
      <c r="D90" s="594"/>
      <c r="E90" s="142" t="s">
        <v>759</v>
      </c>
      <c r="F90" s="75" t="s">
        <v>800</v>
      </c>
      <c r="G90" s="141" t="s">
        <v>801</v>
      </c>
      <c r="H90" s="74" t="s">
        <v>802</v>
      </c>
      <c r="I90" s="84" t="s">
        <v>862</v>
      </c>
      <c r="J90" s="84" t="s">
        <v>862</v>
      </c>
      <c r="K90" s="84" t="s">
        <v>862</v>
      </c>
      <c r="L90" s="74">
        <v>6</v>
      </c>
      <c r="M90" s="73" t="str">
        <f t="shared" si="127"/>
        <v>Alto</v>
      </c>
      <c r="N90" s="74">
        <v>3</v>
      </c>
      <c r="O90" s="73" t="str">
        <f t="shared" si="75"/>
        <v>Frecuente</v>
      </c>
      <c r="P90" s="75">
        <f t="shared" si="128"/>
        <v>18</v>
      </c>
      <c r="Q90" s="75" t="str">
        <f t="shared" si="129"/>
        <v>Alto</v>
      </c>
      <c r="R90" s="142">
        <v>25</v>
      </c>
      <c r="S90" s="73" t="str">
        <f t="shared" si="130"/>
        <v>Grave</v>
      </c>
      <c r="T90" s="75">
        <f t="shared" si="131"/>
        <v>450</v>
      </c>
      <c r="U90" s="75" t="str">
        <f t="shared" si="132"/>
        <v>II</v>
      </c>
      <c r="V90" s="76" t="str">
        <f t="shared" si="133"/>
        <v>No Aceptable  o Aceptable con control específico</v>
      </c>
      <c r="W90" s="77">
        <v>2</v>
      </c>
      <c r="X90" s="74" t="s">
        <v>803</v>
      </c>
      <c r="Y90" s="74" t="s">
        <v>759</v>
      </c>
      <c r="Z90" s="78" t="s">
        <v>765</v>
      </c>
      <c r="AA90" s="78" t="s">
        <v>765</v>
      </c>
      <c r="AB90" s="78" t="s">
        <v>765</v>
      </c>
      <c r="AC90" s="78" t="s">
        <v>958</v>
      </c>
      <c r="AD90" s="78" t="s">
        <v>763</v>
      </c>
      <c r="AE90" s="73" t="s">
        <v>959</v>
      </c>
      <c r="AF90" s="73" t="s">
        <v>769</v>
      </c>
      <c r="AG90" s="195" t="s">
        <v>904</v>
      </c>
      <c r="AH90" s="73"/>
    </row>
    <row r="91" spans="2:34" ht="89.25" customHeight="1" x14ac:dyDescent="0.25">
      <c r="B91" s="588"/>
      <c r="C91" s="591"/>
      <c r="D91" s="594"/>
      <c r="E91" s="142" t="s">
        <v>759</v>
      </c>
      <c r="F91" s="75" t="s">
        <v>805</v>
      </c>
      <c r="G91" s="141" t="s">
        <v>960</v>
      </c>
      <c r="H91" s="74" t="s">
        <v>802</v>
      </c>
      <c r="I91" s="84" t="s">
        <v>862</v>
      </c>
      <c r="J91" s="84" t="s">
        <v>862</v>
      </c>
      <c r="K91" s="84" t="s">
        <v>862</v>
      </c>
      <c r="L91" s="74">
        <v>6</v>
      </c>
      <c r="M91" s="73" t="str">
        <f t="shared" si="127"/>
        <v>Alto</v>
      </c>
      <c r="N91" s="74">
        <v>3</v>
      </c>
      <c r="O91" s="73" t="str">
        <f t="shared" si="75"/>
        <v>Frecuente</v>
      </c>
      <c r="P91" s="75">
        <f t="shared" si="128"/>
        <v>18</v>
      </c>
      <c r="Q91" s="75" t="str">
        <f t="shared" si="129"/>
        <v>Alto</v>
      </c>
      <c r="R91" s="142">
        <v>25</v>
      </c>
      <c r="S91" s="73" t="str">
        <f t="shared" si="130"/>
        <v>Grave</v>
      </c>
      <c r="T91" s="75">
        <f t="shared" si="131"/>
        <v>450</v>
      </c>
      <c r="U91" s="75" t="str">
        <f t="shared" si="132"/>
        <v>II</v>
      </c>
      <c r="V91" s="76" t="str">
        <f t="shared" si="133"/>
        <v>No Aceptable  o Aceptable con control específico</v>
      </c>
      <c r="W91" s="77">
        <v>2</v>
      </c>
      <c r="X91" s="74" t="s">
        <v>803</v>
      </c>
      <c r="Y91" s="74" t="s">
        <v>759</v>
      </c>
      <c r="Z91" s="78" t="s">
        <v>765</v>
      </c>
      <c r="AA91" s="78" t="s">
        <v>765</v>
      </c>
      <c r="AB91" s="78" t="s">
        <v>961</v>
      </c>
      <c r="AC91" s="78" t="s">
        <v>807</v>
      </c>
      <c r="AD91" s="78" t="s">
        <v>763</v>
      </c>
      <c r="AE91" s="73" t="s">
        <v>956</v>
      </c>
      <c r="AF91" s="74" t="s">
        <v>962</v>
      </c>
      <c r="AG91" s="127" t="s">
        <v>904</v>
      </c>
      <c r="AH91" s="73"/>
    </row>
    <row r="92" spans="2:34" ht="89.25" customHeight="1" x14ac:dyDescent="0.25">
      <c r="B92" s="588"/>
      <c r="C92" s="591"/>
      <c r="D92" s="594"/>
      <c r="E92" s="142" t="s">
        <v>759</v>
      </c>
      <c r="F92" s="198" t="s">
        <v>933</v>
      </c>
      <c r="G92" s="141" t="s">
        <v>963</v>
      </c>
      <c r="H92" s="74" t="s">
        <v>964</v>
      </c>
      <c r="I92" s="84" t="s">
        <v>862</v>
      </c>
      <c r="J92" s="84" t="s">
        <v>862</v>
      </c>
      <c r="K92" s="84" t="s">
        <v>863</v>
      </c>
      <c r="L92" s="164">
        <v>2</v>
      </c>
      <c r="M92" s="73" t="str">
        <f t="shared" si="127"/>
        <v>Medio</v>
      </c>
      <c r="N92" s="74">
        <v>4</v>
      </c>
      <c r="O92" s="73" t="str">
        <f t="shared" si="75"/>
        <v>Continua</v>
      </c>
      <c r="P92" s="75">
        <f t="shared" si="128"/>
        <v>8</v>
      </c>
      <c r="Q92" s="75" t="str">
        <f t="shared" si="129"/>
        <v>Medio</v>
      </c>
      <c r="R92" s="142">
        <v>25</v>
      </c>
      <c r="S92" s="73" t="str">
        <f t="shared" si="130"/>
        <v>Grave</v>
      </c>
      <c r="T92" s="75">
        <f t="shared" si="131"/>
        <v>200</v>
      </c>
      <c r="U92" s="75" t="str">
        <f t="shared" si="132"/>
        <v>II</v>
      </c>
      <c r="V92" s="76" t="str">
        <f t="shared" si="133"/>
        <v>No Aceptable  o Aceptable con control específico</v>
      </c>
      <c r="W92" s="77">
        <v>2</v>
      </c>
      <c r="X92" s="74" t="s">
        <v>965</v>
      </c>
      <c r="Y92" s="74" t="s">
        <v>759</v>
      </c>
      <c r="Z92" s="78" t="s">
        <v>765</v>
      </c>
      <c r="AA92" s="78" t="s">
        <v>765</v>
      </c>
      <c r="AB92" s="78" t="s">
        <v>765</v>
      </c>
      <c r="AC92" s="78" t="s">
        <v>966</v>
      </c>
      <c r="AD92" s="78" t="s">
        <v>763</v>
      </c>
      <c r="AE92" s="73" t="s">
        <v>967</v>
      </c>
      <c r="AF92" s="73" t="s">
        <v>769</v>
      </c>
      <c r="AG92" s="127" t="s">
        <v>904</v>
      </c>
      <c r="AH92" s="73"/>
    </row>
    <row r="93" spans="2:34" ht="89.25" customHeight="1" x14ac:dyDescent="0.25">
      <c r="B93" s="588"/>
      <c r="C93" s="591"/>
      <c r="D93" s="594"/>
      <c r="E93" s="142" t="s">
        <v>759</v>
      </c>
      <c r="F93" s="71" t="s">
        <v>790</v>
      </c>
      <c r="G93" s="141" t="s">
        <v>968</v>
      </c>
      <c r="H93" s="74" t="s">
        <v>969</v>
      </c>
      <c r="I93" s="84" t="s">
        <v>862</v>
      </c>
      <c r="J93" s="84" t="s">
        <v>862</v>
      </c>
      <c r="K93" s="84" t="s">
        <v>862</v>
      </c>
      <c r="L93" s="164">
        <v>6</v>
      </c>
      <c r="M93" s="73" t="str">
        <f t="shared" si="127"/>
        <v>Alto</v>
      </c>
      <c r="N93" s="74">
        <v>3</v>
      </c>
      <c r="O93" s="73" t="str">
        <f t="shared" si="75"/>
        <v>Frecuente</v>
      </c>
      <c r="P93" s="75">
        <f t="shared" si="128"/>
        <v>18</v>
      </c>
      <c r="Q93" s="75" t="str">
        <f t="shared" si="129"/>
        <v>Alto</v>
      </c>
      <c r="R93" s="142">
        <v>25</v>
      </c>
      <c r="S93" s="73" t="str">
        <f t="shared" si="130"/>
        <v>Grave</v>
      </c>
      <c r="T93" s="75">
        <f t="shared" si="131"/>
        <v>450</v>
      </c>
      <c r="U93" s="75" t="str">
        <f t="shared" si="132"/>
        <v>II</v>
      </c>
      <c r="V93" s="76" t="str">
        <f t="shared" si="133"/>
        <v>No Aceptable  o Aceptable con control específico</v>
      </c>
      <c r="W93" s="77">
        <v>2</v>
      </c>
      <c r="X93" s="74" t="s">
        <v>970</v>
      </c>
      <c r="Y93" s="74" t="s">
        <v>759</v>
      </c>
      <c r="Z93" s="78" t="s">
        <v>765</v>
      </c>
      <c r="AA93" s="78" t="s">
        <v>868</v>
      </c>
      <c r="AB93" s="78" t="s">
        <v>868</v>
      </c>
      <c r="AC93" s="78" t="s">
        <v>871</v>
      </c>
      <c r="AD93" s="78" t="s">
        <v>763</v>
      </c>
      <c r="AE93" s="73" t="s">
        <v>832</v>
      </c>
      <c r="AF93" s="73" t="s">
        <v>769</v>
      </c>
      <c r="AG93" s="127" t="s">
        <v>904</v>
      </c>
      <c r="AH93" s="73"/>
    </row>
    <row r="94" spans="2:34" ht="89.25" customHeight="1" thickBot="1" x14ac:dyDescent="0.3">
      <c r="B94" s="588"/>
      <c r="C94" s="591"/>
      <c r="D94" s="594"/>
      <c r="E94" s="142" t="s">
        <v>759</v>
      </c>
      <c r="F94" s="210" t="s">
        <v>971</v>
      </c>
      <c r="G94" s="141" t="s">
        <v>972</v>
      </c>
      <c r="H94" s="74" t="s">
        <v>969</v>
      </c>
      <c r="I94" s="84" t="s">
        <v>862</v>
      </c>
      <c r="J94" s="84" t="s">
        <v>862</v>
      </c>
      <c r="K94" s="84" t="s">
        <v>862</v>
      </c>
      <c r="L94" s="164">
        <v>6</v>
      </c>
      <c r="M94" s="73" t="str">
        <f t="shared" si="127"/>
        <v>Alto</v>
      </c>
      <c r="N94" s="74">
        <v>3</v>
      </c>
      <c r="O94" s="136" t="str">
        <f t="shared" si="75"/>
        <v>Frecuente</v>
      </c>
      <c r="P94" s="137">
        <f t="shared" si="128"/>
        <v>18</v>
      </c>
      <c r="Q94" s="137" t="str">
        <f t="shared" si="129"/>
        <v>Alto</v>
      </c>
      <c r="R94" s="211">
        <v>25</v>
      </c>
      <c r="S94" s="136" t="str">
        <f t="shared" si="130"/>
        <v>Grave</v>
      </c>
      <c r="T94" s="137">
        <f t="shared" si="131"/>
        <v>450</v>
      </c>
      <c r="U94" s="75" t="str">
        <f t="shared" si="132"/>
        <v>II</v>
      </c>
      <c r="V94" s="76" t="str">
        <f t="shared" si="133"/>
        <v>No Aceptable  o Aceptable con control específico</v>
      </c>
      <c r="W94" s="77">
        <v>2</v>
      </c>
      <c r="X94" s="74" t="s">
        <v>970</v>
      </c>
      <c r="Y94" s="74" t="s">
        <v>759</v>
      </c>
      <c r="Z94" s="78" t="s">
        <v>765</v>
      </c>
      <c r="AA94" s="78" t="s">
        <v>868</v>
      </c>
      <c r="AB94" s="78" t="s">
        <v>868</v>
      </c>
      <c r="AC94" s="78" t="s">
        <v>871</v>
      </c>
      <c r="AD94" s="78" t="s">
        <v>763</v>
      </c>
      <c r="AE94" s="73" t="s">
        <v>832</v>
      </c>
      <c r="AF94" s="73" t="s">
        <v>769</v>
      </c>
      <c r="AG94" s="127" t="s">
        <v>904</v>
      </c>
      <c r="AH94" s="73"/>
    </row>
    <row r="95" spans="2:34" ht="89.25" customHeight="1" thickBot="1" x14ac:dyDescent="0.3">
      <c r="B95" s="587" t="s">
        <v>973</v>
      </c>
      <c r="C95" s="590" t="s">
        <v>974</v>
      </c>
      <c r="D95" s="593" t="s">
        <v>975</v>
      </c>
      <c r="E95" s="55" t="s">
        <v>759</v>
      </c>
      <c r="F95" s="56" t="s">
        <v>760</v>
      </c>
      <c r="G95" s="55" t="s">
        <v>810</v>
      </c>
      <c r="H95" s="55" t="s">
        <v>976</v>
      </c>
      <c r="I95" s="58" t="s">
        <v>763</v>
      </c>
      <c r="J95" s="58" t="s">
        <v>763</v>
      </c>
      <c r="K95" s="58" t="s">
        <v>763</v>
      </c>
      <c r="L95" s="74">
        <v>2</v>
      </c>
      <c r="M95" s="58" t="str">
        <f>+IF(L95="","Bajo",IF(L95=2,"Medio",IF(L95=6,"Alto",IF(L95=10,"Muy Alto",""))))</f>
        <v>Medio</v>
      </c>
      <c r="N95" s="74">
        <v>2</v>
      </c>
      <c r="O95" s="58" t="str">
        <f t="shared" si="75"/>
        <v>Ocasional</v>
      </c>
      <c r="P95" s="60">
        <f>+IF(L95="",N95,(N95*L95))</f>
        <v>4</v>
      </c>
      <c r="Q95" s="60" t="str">
        <f>+IF(P95=0,"",IF(P95&lt;5,"Bajo",IF(P95&lt;9,"Medio",IF(P95&lt;21,"Alto",IF(P95&lt;41,"Muy Alto","")))))</f>
        <v>Bajo</v>
      </c>
      <c r="R95" s="59">
        <v>25</v>
      </c>
      <c r="S95" s="58" t="str">
        <f>+IF(R95=0,"",IF(R95&lt;11,"Leve",IF(R95&lt;26,"Grave",IF(R95&lt;61,"Muy Grave",IF(R95&lt;101,"Muerte","")))))</f>
        <v>Grave</v>
      </c>
      <c r="T95" s="60">
        <f>+R95*P95</f>
        <v>100</v>
      </c>
      <c r="U95" s="60" t="str">
        <f>+IF(T95=0,"",IF(T95&lt;21,"IV",IF(T95&lt;121,"III",IF(T95&lt;501,"II",IF(T95&lt;4001,"I","")))))</f>
        <v>III</v>
      </c>
      <c r="V95" s="61" t="str">
        <f>+IF(U95=0,"",IF(U95="I","No Aceptable",IF(U95="II","No Aceptable  o Aceptable con control específico",IF(U95="III","Mejorable",IF(U95="IV","Aceptable","")))))</f>
        <v>Mejorable</v>
      </c>
      <c r="W95" s="62">
        <v>6</v>
      </c>
      <c r="X95" s="55" t="s">
        <v>915</v>
      </c>
      <c r="Y95" s="64" t="s">
        <v>759</v>
      </c>
      <c r="Z95" s="58" t="s">
        <v>763</v>
      </c>
      <c r="AA95" s="58" t="s">
        <v>763</v>
      </c>
      <c r="AB95" s="101" t="s">
        <v>765</v>
      </c>
      <c r="AC95" s="100" t="s">
        <v>812</v>
      </c>
      <c r="AD95" s="66" t="s">
        <v>767</v>
      </c>
      <c r="AE95" s="73" t="s">
        <v>783</v>
      </c>
      <c r="AF95" s="58" t="s">
        <v>769</v>
      </c>
      <c r="AG95" s="58" t="s">
        <v>770</v>
      </c>
      <c r="AH95" s="58"/>
    </row>
    <row r="96" spans="2:34" ht="89.25" customHeight="1" thickBot="1" x14ac:dyDescent="0.3">
      <c r="B96" s="588"/>
      <c r="C96" s="591"/>
      <c r="D96" s="594"/>
      <c r="E96" s="70" t="s">
        <v>759</v>
      </c>
      <c r="F96" s="71" t="s">
        <v>772</v>
      </c>
      <c r="G96" s="70" t="s">
        <v>977</v>
      </c>
      <c r="H96" s="70" t="s">
        <v>978</v>
      </c>
      <c r="I96" s="73" t="s">
        <v>763</v>
      </c>
      <c r="J96" s="73" t="s">
        <v>763</v>
      </c>
      <c r="K96" s="73" t="s">
        <v>763</v>
      </c>
      <c r="L96" s="74">
        <v>6</v>
      </c>
      <c r="M96" s="73" t="str">
        <f t="shared" ref="M96" si="134">+IF(L96="","Bajo",IF(L96=2,"Medio",IF(L96=6,"Alto",IF(L96=10,"Muy Alto",""))))</f>
        <v>Alto</v>
      </c>
      <c r="N96" s="74">
        <v>3</v>
      </c>
      <c r="O96" s="73" t="str">
        <f>+IF(N96=0,"",IF(N96=1,"Esporádica",IF(N96=2,"Ocasional",IF(N96=3,"Frecuente",IF(N96=4,"Continua","")))))</f>
        <v>Frecuente</v>
      </c>
      <c r="P96" s="75">
        <f t="shared" ref="P96" si="135">+IF(L96="",N96,(N96*L96))</f>
        <v>18</v>
      </c>
      <c r="Q96" s="75" t="str">
        <f t="shared" ref="Q96" si="136">+IF(P96=0,"",IF(P96&lt;5,"Bajo",IF(P96&lt;9,"Medio",IF(P96&lt;21,"Alto",IF(P96&lt;41,"Muy Alto","")))))</f>
        <v>Alto</v>
      </c>
      <c r="R96" s="74">
        <v>25</v>
      </c>
      <c r="S96" s="73" t="str">
        <f t="shared" ref="S96" si="137">+IF(R96=0,"",IF(R96&lt;11,"Leve",IF(R96&lt;26,"Grave",IF(R96&lt;61,"Muy Grave",IF(R96&lt;101,"Muerte","")))))</f>
        <v>Grave</v>
      </c>
      <c r="T96" s="75">
        <f t="shared" ref="T96" si="138">+R96*P96</f>
        <v>450</v>
      </c>
      <c r="U96" s="75" t="str">
        <f t="shared" ref="U96" si="139">+IF(T96=0,"",IF(T96&lt;21,"IV",IF(T96&lt;121,"III",IF(T96&lt;501,"II",IF(T96&lt;4001,"I","")))))</f>
        <v>II</v>
      </c>
      <c r="V96" s="76" t="str">
        <f t="shared" ref="V96" si="140">+IF(U96=0,"",IF(U96="I","No Aceptable",IF(U96="II","No Aceptable  o Aceptable con control específico",IF(U96="III","Aceptable",IF(U96="IV","Aceptable","")))))</f>
        <v>No Aceptable  o Aceptable con control específico</v>
      </c>
      <c r="W96" s="77">
        <v>6</v>
      </c>
      <c r="X96" s="70" t="s">
        <v>775</v>
      </c>
      <c r="Y96" s="73" t="s">
        <v>759</v>
      </c>
      <c r="Z96" s="73" t="s">
        <v>763</v>
      </c>
      <c r="AA96" s="73" t="s">
        <v>763</v>
      </c>
      <c r="AB96" s="78" t="s">
        <v>814</v>
      </c>
      <c r="AC96" s="79" t="s">
        <v>776</v>
      </c>
      <c r="AD96" s="70" t="s">
        <v>763</v>
      </c>
      <c r="AE96" s="73" t="s">
        <v>831</v>
      </c>
      <c r="AF96" s="73" t="s">
        <v>769</v>
      </c>
      <c r="AG96" s="58" t="s">
        <v>770</v>
      </c>
      <c r="AH96" s="73"/>
    </row>
    <row r="97" spans="2:34" ht="89.25" customHeight="1" thickBot="1" x14ac:dyDescent="0.3">
      <c r="B97" s="588"/>
      <c r="C97" s="591"/>
      <c r="D97" s="594"/>
      <c r="E97" s="142" t="s">
        <v>759</v>
      </c>
      <c r="F97" s="71" t="s">
        <v>778</v>
      </c>
      <c r="G97" s="84" t="s">
        <v>779</v>
      </c>
      <c r="H97" s="74" t="s">
        <v>780</v>
      </c>
      <c r="I97" s="73" t="s">
        <v>763</v>
      </c>
      <c r="J97" s="73" t="s">
        <v>763</v>
      </c>
      <c r="K97" s="73" t="s">
        <v>763</v>
      </c>
      <c r="L97" s="74">
        <v>6</v>
      </c>
      <c r="M97" s="73" t="str">
        <f>+IF(L97="","Bajo",IF(L97=2,"Medio",IF(L97=6,"Alto",IF(L97=10,"Muy Alto",""))))</f>
        <v>Alto</v>
      </c>
      <c r="N97" s="74">
        <v>3</v>
      </c>
      <c r="O97" s="73" t="str">
        <f t="shared" ref="O97:O103" si="141">+IF(N97=0,"",IF(N97=1,"Esporádica",IF(N97=2,"Ocasional",IF(N97=3,"Frecuente",IF(N97=4,"Continua","")))))</f>
        <v>Frecuente</v>
      </c>
      <c r="P97" s="75">
        <f>+IF(L97="",N97,(N97*L97))</f>
        <v>18</v>
      </c>
      <c r="Q97" s="75" t="str">
        <f>+IF(P97=0,"",IF(P97&lt;5,"Bajo",IF(P97&lt;9,"Medio",IF(P97&lt;21,"Alto",IF(P97&lt;41,"Muy Alto","")))))</f>
        <v>Alto</v>
      </c>
      <c r="R97" s="74">
        <v>25</v>
      </c>
      <c r="S97" s="73" t="str">
        <f>+IF(R97=0,"",IF(R97&lt;11,"Leve",IF(R97&lt;26,"Grave",IF(R97&lt;61,"Muy Grave",IF(R97&lt;101,"Muerte","")))))</f>
        <v>Grave</v>
      </c>
      <c r="T97" s="107">
        <f>+R97*P97</f>
        <v>450</v>
      </c>
      <c r="U97" s="107" t="str">
        <f>+IF(T97=0,"",IF(T97&lt;21,"IV",IF(T97&lt;121,"III",IF(T97&lt;501,"II",IF(T97&lt;4001,"I","")))))</f>
        <v>II</v>
      </c>
      <c r="V97" s="110" t="str">
        <f>+IF(U97=0,"",IF(U97="I","No Aceptable",IF(U97="II","No Aceptable  o Aceptable con control específico",IF(U97="III","Mejorable",IF(U97="IV","Aceptable","")))))</f>
        <v>No Aceptable  o Aceptable con control específico</v>
      </c>
      <c r="W97" s="111">
        <v>6</v>
      </c>
      <c r="X97" s="109" t="s">
        <v>780</v>
      </c>
      <c r="Y97" s="112" t="s">
        <v>759</v>
      </c>
      <c r="Z97" s="102" t="s">
        <v>763</v>
      </c>
      <c r="AA97" s="102" t="s">
        <v>763</v>
      </c>
      <c r="AB97" s="103" t="s">
        <v>787</v>
      </c>
      <c r="AC97" s="103" t="s">
        <v>782</v>
      </c>
      <c r="AD97" s="112" t="s">
        <v>763</v>
      </c>
      <c r="AE97" s="102" t="s">
        <v>783</v>
      </c>
      <c r="AF97" s="73" t="s">
        <v>784</v>
      </c>
      <c r="AG97" s="58" t="s">
        <v>770</v>
      </c>
      <c r="AH97" s="73"/>
    </row>
    <row r="98" spans="2:34" ht="89.25" customHeight="1" thickBot="1" x14ac:dyDescent="0.3">
      <c r="B98" s="588"/>
      <c r="C98" s="591"/>
      <c r="D98" s="594"/>
      <c r="E98" s="142" t="s">
        <v>759</v>
      </c>
      <c r="F98" s="71" t="s">
        <v>785</v>
      </c>
      <c r="G98" s="84" t="s">
        <v>786</v>
      </c>
      <c r="H98" s="74" t="s">
        <v>780</v>
      </c>
      <c r="I98" s="73" t="s">
        <v>763</v>
      </c>
      <c r="J98" s="73" t="s">
        <v>763</v>
      </c>
      <c r="K98" s="73" t="s">
        <v>763</v>
      </c>
      <c r="L98" s="74">
        <v>6</v>
      </c>
      <c r="M98" s="73" t="str">
        <f>+IF(L98="","Bajo",IF(L98=2,"Medio",IF(L98=6,"Alto",IF(L98=10,"Muy Alto",""))))</f>
        <v>Alto</v>
      </c>
      <c r="N98" s="74">
        <v>3</v>
      </c>
      <c r="O98" s="73" t="str">
        <f t="shared" si="141"/>
        <v>Frecuente</v>
      </c>
      <c r="P98" s="75">
        <f t="shared" ref="P98:P101" si="142">+IF(L98="",N98,(N98*L98))</f>
        <v>18</v>
      </c>
      <c r="Q98" s="75" t="str">
        <f t="shared" ref="Q98:Q101" si="143">+IF(P98=0,"",IF(P98&lt;5,"Bajo",IF(P98&lt;9,"Medio",IF(P98&lt;21,"Alto",IF(P98&lt;41,"Muy Alto","")))))</f>
        <v>Alto</v>
      </c>
      <c r="R98" s="74">
        <v>25</v>
      </c>
      <c r="S98" s="73" t="str">
        <f t="shared" ref="S98:S99" si="144">+IF(R98=0,"",IF(R98&lt;11,"Leve",IF(R98&lt;26,"Grave",IF(R98&lt;61,"Muy Grave",IF(R98&lt;101,"Muerte","")))))</f>
        <v>Grave</v>
      </c>
      <c r="T98" s="75">
        <f t="shared" ref="T98:T101" si="145">+R98*P98</f>
        <v>450</v>
      </c>
      <c r="U98" s="75" t="str">
        <f t="shared" ref="U98:U104" si="146">+IF(T98=0,"",IF(T98&lt;21,"IV",IF(T98&lt;121,"III",IF(T98&lt;501,"II",IF(T98&lt;4001,"I","")))))</f>
        <v>II</v>
      </c>
      <c r="V98" s="76" t="str">
        <f t="shared" ref="V98" si="147">+IF(U98=0,"",IF(U98="I","No Aceptable",IF(U98="II","No Aceptable  o Aceptable con control específico",IF(U98="III","Aceptable",IF(U98="IV","Aceptable","")))))</f>
        <v>No Aceptable  o Aceptable con control específico</v>
      </c>
      <c r="W98" s="77">
        <v>6</v>
      </c>
      <c r="X98" s="74" t="s">
        <v>780</v>
      </c>
      <c r="Y98" s="73" t="s">
        <v>759</v>
      </c>
      <c r="Z98" s="73" t="s">
        <v>763</v>
      </c>
      <c r="AA98" s="73" t="s">
        <v>763</v>
      </c>
      <c r="AB98" s="78" t="s">
        <v>787</v>
      </c>
      <c r="AC98" s="78" t="s">
        <v>782</v>
      </c>
      <c r="AD98" s="73" t="s">
        <v>763</v>
      </c>
      <c r="AE98" s="73" t="s">
        <v>783</v>
      </c>
      <c r="AF98" s="73" t="s">
        <v>784</v>
      </c>
      <c r="AG98" s="58" t="s">
        <v>770</v>
      </c>
      <c r="AH98" s="73"/>
    </row>
    <row r="99" spans="2:34" ht="89.25" customHeight="1" thickBot="1" x14ac:dyDescent="0.3">
      <c r="B99" s="588"/>
      <c r="C99" s="591"/>
      <c r="D99" s="594"/>
      <c r="E99" s="142" t="s">
        <v>759</v>
      </c>
      <c r="F99" s="71" t="s">
        <v>785</v>
      </c>
      <c r="G99" s="84" t="s">
        <v>815</v>
      </c>
      <c r="H99" s="74" t="s">
        <v>780</v>
      </c>
      <c r="I99" s="73" t="s">
        <v>763</v>
      </c>
      <c r="J99" s="73" t="s">
        <v>763</v>
      </c>
      <c r="K99" s="73" t="s">
        <v>763</v>
      </c>
      <c r="L99" s="74">
        <v>2</v>
      </c>
      <c r="M99" s="73" t="str">
        <f t="shared" ref="M99:M101" si="148">+IF(L99="","Bajo",IF(L99=2,"Medio",IF(L99=6,"Alto",IF(L99=10,"Muy Alto",""))))</f>
        <v>Medio</v>
      </c>
      <c r="N99" s="74">
        <v>2</v>
      </c>
      <c r="O99" s="73" t="str">
        <f t="shared" si="141"/>
        <v>Ocasional</v>
      </c>
      <c r="P99" s="75">
        <f t="shared" si="142"/>
        <v>4</v>
      </c>
      <c r="Q99" s="75" t="str">
        <f t="shared" si="143"/>
        <v>Bajo</v>
      </c>
      <c r="R99" s="74">
        <v>25</v>
      </c>
      <c r="S99" s="73" t="str">
        <f t="shared" si="144"/>
        <v>Grave</v>
      </c>
      <c r="T99" s="75">
        <f t="shared" si="145"/>
        <v>100</v>
      </c>
      <c r="U99" s="75" t="str">
        <f t="shared" si="146"/>
        <v>III</v>
      </c>
      <c r="V99" s="76" t="str">
        <f>+IF(U99=0,"",IF(U99="I","No Aceptable",IF(U99="II","No Aceptable  o Aceptable con control específico",IF(U99="III","Mejorable",IF(U99="IV","Aceptable","")))))</f>
        <v>Mejorable</v>
      </c>
      <c r="W99" s="77">
        <v>6</v>
      </c>
      <c r="X99" s="74" t="s">
        <v>780</v>
      </c>
      <c r="Y99" s="73" t="s">
        <v>759</v>
      </c>
      <c r="Z99" s="73" t="s">
        <v>763</v>
      </c>
      <c r="AA99" s="73" t="s">
        <v>763</v>
      </c>
      <c r="AB99" s="78" t="s">
        <v>789</v>
      </c>
      <c r="AC99" s="78" t="s">
        <v>782</v>
      </c>
      <c r="AD99" s="73" t="s">
        <v>763</v>
      </c>
      <c r="AE99" s="73" t="s">
        <v>783</v>
      </c>
      <c r="AF99" s="73" t="s">
        <v>769</v>
      </c>
      <c r="AG99" s="58" t="s">
        <v>770</v>
      </c>
      <c r="AH99" s="73"/>
    </row>
    <row r="100" spans="2:34" ht="89.25" customHeight="1" thickBot="1" x14ac:dyDescent="0.3">
      <c r="B100" s="588"/>
      <c r="C100" s="591"/>
      <c r="D100" s="594"/>
      <c r="E100" s="142" t="s">
        <v>759</v>
      </c>
      <c r="F100" s="71" t="s">
        <v>790</v>
      </c>
      <c r="G100" s="84" t="s">
        <v>791</v>
      </c>
      <c r="H100" s="74" t="s">
        <v>792</v>
      </c>
      <c r="I100" s="73" t="s">
        <v>763</v>
      </c>
      <c r="J100" s="73" t="s">
        <v>763</v>
      </c>
      <c r="K100" s="73" t="s">
        <v>763</v>
      </c>
      <c r="L100" s="74">
        <v>2</v>
      </c>
      <c r="M100" s="73" t="str">
        <f t="shared" si="148"/>
        <v>Medio</v>
      </c>
      <c r="N100" s="74">
        <v>2</v>
      </c>
      <c r="O100" s="102" t="str">
        <f t="shared" si="141"/>
        <v>Ocasional</v>
      </c>
      <c r="P100" s="107">
        <f t="shared" si="142"/>
        <v>4</v>
      </c>
      <c r="Q100" s="107" t="str">
        <f t="shared" si="143"/>
        <v>Bajo</v>
      </c>
      <c r="R100" s="109">
        <v>25</v>
      </c>
      <c r="S100" s="102" t="str">
        <f>+IF(R100=0,"",IF(R100&lt;11,"Leve",IF(R100&lt;26,"Grave",IF(R100&lt;61,"Muy Grave",IF(R100&lt;101,"Muerte","")))))</f>
        <v>Grave</v>
      </c>
      <c r="T100" s="75">
        <f t="shared" si="145"/>
        <v>100</v>
      </c>
      <c r="U100" s="75" t="str">
        <f t="shared" si="146"/>
        <v>III</v>
      </c>
      <c r="V100" s="76" t="str">
        <f>+IF(U100=0,"",IF(U100="I","No Aceptable",IF(U100="II","No Aceptable  o Aceptable con control específico",IF(U100="III","Mejorable",IF(U100="IV","Aceptable","")))))</f>
        <v>Mejorable</v>
      </c>
      <c r="W100" s="77">
        <v>6</v>
      </c>
      <c r="X100" s="74" t="s">
        <v>792</v>
      </c>
      <c r="Y100" s="73" t="s">
        <v>759</v>
      </c>
      <c r="Z100" s="73" t="s">
        <v>763</v>
      </c>
      <c r="AA100" s="73" t="s">
        <v>763</v>
      </c>
      <c r="AB100" s="78" t="s">
        <v>765</v>
      </c>
      <c r="AC100" s="78" t="s">
        <v>793</v>
      </c>
      <c r="AD100" s="73" t="s">
        <v>763</v>
      </c>
      <c r="AE100" s="73" t="s">
        <v>832</v>
      </c>
      <c r="AF100" s="73" t="s">
        <v>769</v>
      </c>
      <c r="AG100" s="58" t="s">
        <v>770</v>
      </c>
      <c r="AH100" s="73"/>
    </row>
    <row r="101" spans="2:34" ht="89.25" customHeight="1" thickBot="1" x14ac:dyDescent="0.3">
      <c r="B101" s="588"/>
      <c r="C101" s="591"/>
      <c r="D101" s="594"/>
      <c r="E101" s="142" t="s">
        <v>759</v>
      </c>
      <c r="F101" s="71" t="s">
        <v>794</v>
      </c>
      <c r="G101" s="70" t="s">
        <v>795</v>
      </c>
      <c r="H101" s="74" t="s">
        <v>816</v>
      </c>
      <c r="I101" s="73" t="s">
        <v>763</v>
      </c>
      <c r="J101" s="73" t="s">
        <v>763</v>
      </c>
      <c r="K101" s="73" t="s">
        <v>763</v>
      </c>
      <c r="L101" s="74">
        <v>2</v>
      </c>
      <c r="M101" s="73" t="str">
        <f t="shared" si="148"/>
        <v>Medio</v>
      </c>
      <c r="N101" s="74">
        <v>2</v>
      </c>
      <c r="O101" s="73" t="str">
        <f t="shared" si="141"/>
        <v>Ocasional</v>
      </c>
      <c r="P101" s="75">
        <f t="shared" si="142"/>
        <v>4</v>
      </c>
      <c r="Q101" s="75" t="str">
        <f t="shared" si="143"/>
        <v>Bajo</v>
      </c>
      <c r="R101" s="74">
        <v>25</v>
      </c>
      <c r="S101" s="73" t="str">
        <f t="shared" ref="S101" si="149">+IF(R101=0,"",IF(R101&lt;11,"Leve",IF(R101&lt;26,"Grave",IF(R101&lt;61,"Muy Grave",IF(R101&lt;101,"Muerte","")))))</f>
        <v>Grave</v>
      </c>
      <c r="T101" s="75">
        <f t="shared" si="145"/>
        <v>100</v>
      </c>
      <c r="U101" s="75" t="str">
        <f t="shared" si="146"/>
        <v>III</v>
      </c>
      <c r="V101" s="76" t="str">
        <f>+IF(U101=0,"",IF(U101="I","No Aceptable",IF(U101="II","No Aceptable  o Aceptable con control específico",IF(U101="III","Mejorable",IF(U101="IV","Aceptable","")))))</f>
        <v>Mejorable</v>
      </c>
      <c r="W101" s="77">
        <v>6</v>
      </c>
      <c r="X101" s="74" t="s">
        <v>797</v>
      </c>
      <c r="Y101" s="73" t="s">
        <v>759</v>
      </c>
      <c r="Z101" s="73" t="s">
        <v>763</v>
      </c>
      <c r="AA101" s="73" t="s">
        <v>763</v>
      </c>
      <c r="AB101" s="78" t="s">
        <v>765</v>
      </c>
      <c r="AC101" s="78" t="s">
        <v>798</v>
      </c>
      <c r="AD101" s="73" t="s">
        <v>763</v>
      </c>
      <c r="AE101" s="73" t="s">
        <v>799</v>
      </c>
      <c r="AF101" s="73" t="s">
        <v>825</v>
      </c>
      <c r="AG101" s="58" t="s">
        <v>770</v>
      </c>
      <c r="AH101" s="73"/>
    </row>
    <row r="102" spans="2:34" ht="89.25" customHeight="1" thickBot="1" x14ac:dyDescent="0.3">
      <c r="B102" s="588"/>
      <c r="C102" s="591"/>
      <c r="D102" s="594"/>
      <c r="E102" s="142" t="s">
        <v>759</v>
      </c>
      <c r="F102" s="71" t="s">
        <v>794</v>
      </c>
      <c r="G102" s="118" t="s">
        <v>833</v>
      </c>
      <c r="H102" s="119" t="s">
        <v>834</v>
      </c>
      <c r="I102" s="73" t="s">
        <v>763</v>
      </c>
      <c r="J102" s="73" t="s">
        <v>763</v>
      </c>
      <c r="K102" s="73" t="s">
        <v>763</v>
      </c>
      <c r="L102" s="74">
        <v>2</v>
      </c>
      <c r="M102" s="73" t="str">
        <f>+IF(L102="","Bajo",IF(L102=2,"Medio",IF(L102=6,"Alto",IF(L102=10,"Muy Alto",""))))</f>
        <v>Medio</v>
      </c>
      <c r="N102" s="74">
        <v>2</v>
      </c>
      <c r="O102" s="73" t="str">
        <f t="shared" si="141"/>
        <v>Ocasional</v>
      </c>
      <c r="P102" s="75">
        <f>+IF(L102="",N102,(N102*L102))</f>
        <v>4</v>
      </c>
      <c r="Q102" s="75" t="str">
        <f>+IF(P102=0,"",IF(P102&lt;5,"Bajo",IF(P102&lt;9,"Medio",IF(P102&lt;21,"Alto",IF(P102&lt;41,"Muy Alto","")))))</f>
        <v>Bajo</v>
      </c>
      <c r="R102" s="74">
        <v>25</v>
      </c>
      <c r="S102" s="73" t="str">
        <f>+IF(R102=0,"",IF(R102&lt;11,"Leve",IF(R102&lt;26,"Grave",IF(R102&lt;61,"Muy Grave",IF(R102&lt;101,"Muerte","")))))</f>
        <v>Grave</v>
      </c>
      <c r="T102" s="75">
        <f>+R102*P102</f>
        <v>100</v>
      </c>
      <c r="U102" s="75" t="str">
        <f t="shared" si="146"/>
        <v>III</v>
      </c>
      <c r="V102" s="76" t="str">
        <f>+IF(U102=0,"",IF(U102="I","No Aceptable",IF(U102="II","No Aceptable  o Aceptable con control específico",IF(U102="III","Mejorable",IF(U102="IV","Aceptable","")))))</f>
        <v>Mejorable</v>
      </c>
      <c r="W102" s="77">
        <v>6</v>
      </c>
      <c r="X102" s="118" t="s">
        <v>835</v>
      </c>
      <c r="Y102" s="73" t="s">
        <v>759</v>
      </c>
      <c r="Z102" s="73" t="s">
        <v>763</v>
      </c>
      <c r="AA102" s="73" t="s">
        <v>763</v>
      </c>
      <c r="AB102" s="78" t="s">
        <v>765</v>
      </c>
      <c r="AC102" s="120" t="s">
        <v>836</v>
      </c>
      <c r="AD102" s="73" t="s">
        <v>763</v>
      </c>
      <c r="AE102" s="73" t="s">
        <v>979</v>
      </c>
      <c r="AF102" s="73" t="s">
        <v>769</v>
      </c>
      <c r="AG102" s="58" t="s">
        <v>770</v>
      </c>
      <c r="AH102" s="73"/>
    </row>
    <row r="103" spans="2:34" ht="89.25" customHeight="1" thickBot="1" x14ac:dyDescent="0.3">
      <c r="B103" s="588"/>
      <c r="C103" s="591"/>
      <c r="D103" s="594"/>
      <c r="E103" s="142" t="s">
        <v>759</v>
      </c>
      <c r="F103" s="75" t="s">
        <v>800</v>
      </c>
      <c r="G103" s="84" t="s">
        <v>801</v>
      </c>
      <c r="H103" s="74" t="s">
        <v>802</v>
      </c>
      <c r="I103" s="73" t="s">
        <v>763</v>
      </c>
      <c r="J103" s="73" t="s">
        <v>763</v>
      </c>
      <c r="K103" s="73" t="s">
        <v>763</v>
      </c>
      <c r="L103" s="74">
        <v>6</v>
      </c>
      <c r="M103" s="73" t="str">
        <f t="shared" ref="M103:M104" si="150">+IF(L103="","Bajo",IF(L103=2,"Medio",IF(L103=6,"Alto",IF(L103=10,"Muy Alto",""))))</f>
        <v>Alto</v>
      </c>
      <c r="N103" s="74">
        <v>2</v>
      </c>
      <c r="O103" s="73" t="str">
        <f t="shared" si="141"/>
        <v>Ocasional</v>
      </c>
      <c r="P103" s="75">
        <f t="shared" ref="P103:P104" si="151">+IF(L103="",N103,(N103*L103))</f>
        <v>12</v>
      </c>
      <c r="Q103" s="75" t="str">
        <f t="shared" ref="Q103:Q104" si="152">+IF(P103=0,"",IF(P103&lt;5,"Bajo",IF(P103&lt;9,"Medio",IF(P103&lt;21,"Alto",IF(P103&lt;41,"Muy Alto","")))))</f>
        <v>Alto</v>
      </c>
      <c r="R103" s="74">
        <v>25</v>
      </c>
      <c r="S103" s="73" t="str">
        <f t="shared" ref="S103:S104" si="153">+IF(R103=0,"",IF(R103&lt;11,"Leve",IF(R103&lt;26,"Grave",IF(R103&lt;61,"Muy Grave",IF(R103&lt;101,"Muerte","")))))</f>
        <v>Grave</v>
      </c>
      <c r="T103" s="75">
        <f>+R103*P103</f>
        <v>300</v>
      </c>
      <c r="U103" s="75" t="str">
        <f t="shared" si="146"/>
        <v>II</v>
      </c>
      <c r="V103" s="76" t="str">
        <f t="shared" ref="V103:V104" si="154">+IF(U103=0,"",IF(U103="I","No Aceptable",IF(U103="II","No Aceptable  o Aceptable con control específico",IF(U103="III","Aceptable",IF(U103="IV","Aceptable","")))))</f>
        <v>No Aceptable  o Aceptable con control específico</v>
      </c>
      <c r="W103" s="77">
        <v>6</v>
      </c>
      <c r="X103" s="74" t="s">
        <v>803</v>
      </c>
      <c r="Y103" s="73" t="s">
        <v>759</v>
      </c>
      <c r="Z103" s="73" t="s">
        <v>763</v>
      </c>
      <c r="AA103" s="73" t="s">
        <v>763</v>
      </c>
      <c r="AB103" s="78" t="s">
        <v>765</v>
      </c>
      <c r="AC103" s="78" t="s">
        <v>804</v>
      </c>
      <c r="AD103" s="73" t="s">
        <v>763</v>
      </c>
      <c r="AE103" s="73" t="s">
        <v>979</v>
      </c>
      <c r="AF103" s="73" t="s">
        <v>784</v>
      </c>
      <c r="AG103" s="58" t="s">
        <v>770</v>
      </c>
      <c r="AH103" s="73"/>
    </row>
    <row r="104" spans="2:34" ht="89.25" customHeight="1" thickBot="1" x14ac:dyDescent="0.3">
      <c r="B104" s="589"/>
      <c r="C104" s="592"/>
      <c r="D104" s="595"/>
      <c r="E104" s="212" t="s">
        <v>759</v>
      </c>
      <c r="F104" s="75" t="s">
        <v>805</v>
      </c>
      <c r="G104" s="108" t="s">
        <v>806</v>
      </c>
      <c r="H104" s="109" t="s">
        <v>802</v>
      </c>
      <c r="I104" s="102" t="s">
        <v>763</v>
      </c>
      <c r="J104" s="102" t="s">
        <v>763</v>
      </c>
      <c r="K104" s="102" t="s">
        <v>763</v>
      </c>
      <c r="L104" s="109">
        <v>6</v>
      </c>
      <c r="M104" s="102" t="str">
        <f t="shared" si="150"/>
        <v>Alto</v>
      </c>
      <c r="N104" s="109">
        <v>3</v>
      </c>
      <c r="O104" s="112" t="str">
        <f>+IF(N104=0,"",IF(N104=1,"Esporádica",IF(N104=2,"Ocasional",IF(N104=3,"Frecuente",IF(N104=4,"Continua","")))))</f>
        <v>Frecuente</v>
      </c>
      <c r="P104" s="154">
        <f t="shared" si="151"/>
        <v>18</v>
      </c>
      <c r="Q104" s="154" t="str">
        <f t="shared" si="152"/>
        <v>Alto</v>
      </c>
      <c r="R104" s="153">
        <v>25</v>
      </c>
      <c r="S104" s="112" t="str">
        <f t="shared" si="153"/>
        <v>Grave</v>
      </c>
      <c r="T104" s="154">
        <f t="shared" ref="T104" si="155">+R104*P104</f>
        <v>450</v>
      </c>
      <c r="U104" s="154" t="str">
        <f t="shared" si="146"/>
        <v>II</v>
      </c>
      <c r="V104" s="155" t="str">
        <f t="shared" si="154"/>
        <v>No Aceptable  o Aceptable con control específico</v>
      </c>
      <c r="W104" s="156">
        <v>6</v>
      </c>
      <c r="X104" s="153" t="s">
        <v>803</v>
      </c>
      <c r="Y104" s="112" t="s">
        <v>759</v>
      </c>
      <c r="Z104" s="112" t="s">
        <v>763</v>
      </c>
      <c r="AA104" s="112" t="s">
        <v>763</v>
      </c>
      <c r="AB104" s="103" t="s">
        <v>765</v>
      </c>
      <c r="AC104" s="103" t="s">
        <v>807</v>
      </c>
      <c r="AD104" s="112" t="s">
        <v>763</v>
      </c>
      <c r="AE104" s="102" t="s">
        <v>979</v>
      </c>
      <c r="AF104" s="102" t="s">
        <v>784</v>
      </c>
      <c r="AG104" s="64" t="s">
        <v>770</v>
      </c>
      <c r="AH104" s="102"/>
    </row>
    <row r="105" spans="2:34" ht="89.25" customHeight="1" thickBot="1" x14ac:dyDescent="0.3">
      <c r="B105" s="587" t="s">
        <v>980</v>
      </c>
      <c r="C105" s="590" t="s">
        <v>981</v>
      </c>
      <c r="D105" s="593" t="s">
        <v>982</v>
      </c>
      <c r="E105" s="55" t="s">
        <v>759</v>
      </c>
      <c r="F105" s="56" t="s">
        <v>760</v>
      </c>
      <c r="G105" s="55" t="s">
        <v>983</v>
      </c>
      <c r="H105" s="55" t="s">
        <v>876</v>
      </c>
      <c r="I105" s="58" t="s">
        <v>763</v>
      </c>
      <c r="J105" s="58" t="s">
        <v>763</v>
      </c>
      <c r="K105" s="58" t="s">
        <v>763</v>
      </c>
      <c r="L105" s="74">
        <v>2</v>
      </c>
      <c r="M105" s="58" t="str">
        <f>+IF(L105="","Bajo",IF(L105=2,"Medio",IF(L105=6,"Alto",IF(L105=10,"Muy Alto",""))))</f>
        <v>Medio</v>
      </c>
      <c r="N105" s="74">
        <v>2</v>
      </c>
      <c r="O105" s="58" t="str">
        <f t="shared" ref="O105" si="156">+IF(N105=0,"",IF(N105=1,"Esporádica",IF(N105=2,"Ocasional",IF(N105=3,"Frecuente",IF(N105=4,"Continua","")))))</f>
        <v>Ocasional</v>
      </c>
      <c r="P105" s="60">
        <f>+IF(L105="",N105,(N105*L105))</f>
        <v>4</v>
      </c>
      <c r="Q105" s="60" t="str">
        <f>+IF(P105=0,"",IF(P105&lt;5,"Bajo",IF(P105&lt;9,"Medio",IF(P105&lt;21,"Alto",IF(P105&lt;41,"Muy Alto","")))))</f>
        <v>Bajo</v>
      </c>
      <c r="R105" s="59">
        <v>25</v>
      </c>
      <c r="S105" s="58" t="str">
        <f>+IF(R105=0,"",IF(R105&lt;11,"Leve",IF(R105&lt;26,"Grave",IF(R105&lt;61,"Muy Grave",IF(R105&lt;101,"Muerte","")))))</f>
        <v>Grave</v>
      </c>
      <c r="T105" s="60">
        <f>+R105*P105</f>
        <v>100</v>
      </c>
      <c r="U105" s="60" t="str">
        <f>+IF(T105=0,"",IF(T105&lt;21,"IV",IF(T105&lt;121,"III",IF(T105&lt;501,"II",IF(T105&lt;4001,"I","")))))</f>
        <v>III</v>
      </c>
      <c r="V105" s="61" t="str">
        <f>+IF(U105=0,"",IF(U105="I","No Aceptable",IF(U105="II","No Aceptable  o Aceptable con control específico",IF(U105="III","Mejorable",IF(U105="IV","Aceptable","")))))</f>
        <v>Mejorable</v>
      </c>
      <c r="W105" s="62">
        <v>25</v>
      </c>
      <c r="X105" s="55" t="s">
        <v>915</v>
      </c>
      <c r="Y105" s="58" t="s">
        <v>759</v>
      </c>
      <c r="Z105" s="58" t="s">
        <v>763</v>
      </c>
      <c r="AA105" s="58" t="s">
        <v>763</v>
      </c>
      <c r="AB105" s="101" t="s">
        <v>765</v>
      </c>
      <c r="AC105" s="100" t="s">
        <v>812</v>
      </c>
      <c r="AD105" s="66" t="s">
        <v>767</v>
      </c>
      <c r="AE105" s="73" t="s">
        <v>783</v>
      </c>
      <c r="AF105" s="58" t="s">
        <v>769</v>
      </c>
      <c r="AG105" s="58" t="s">
        <v>770</v>
      </c>
      <c r="AH105" s="58"/>
    </row>
    <row r="106" spans="2:34" ht="89.25" customHeight="1" thickBot="1" x14ac:dyDescent="0.3">
      <c r="B106" s="588"/>
      <c r="C106" s="591"/>
      <c r="D106" s="594"/>
      <c r="E106" s="70" t="s">
        <v>759</v>
      </c>
      <c r="F106" s="71" t="s">
        <v>772</v>
      </c>
      <c r="G106" s="70" t="s">
        <v>977</v>
      </c>
      <c r="H106" s="70" t="s">
        <v>774</v>
      </c>
      <c r="I106" s="73" t="s">
        <v>763</v>
      </c>
      <c r="J106" s="73" t="s">
        <v>763</v>
      </c>
      <c r="K106" s="73" t="s">
        <v>763</v>
      </c>
      <c r="L106" s="74">
        <v>6</v>
      </c>
      <c r="M106" s="73" t="str">
        <f t="shared" ref="M106" si="157">+IF(L106="","Bajo",IF(L106=2,"Medio",IF(L106=6,"Alto",IF(L106=10,"Muy Alto",""))))</f>
        <v>Alto</v>
      </c>
      <c r="N106" s="74">
        <v>3</v>
      </c>
      <c r="O106" s="73" t="str">
        <f>+IF(N106=0,"",IF(N106=1,"Esporádica",IF(N106=2,"Ocasional",IF(N106=3,"Frecuente",IF(N106=4,"Continua","")))))</f>
        <v>Frecuente</v>
      </c>
      <c r="P106" s="75">
        <f t="shared" ref="P106" si="158">+IF(L106="",N106,(N106*L106))</f>
        <v>18</v>
      </c>
      <c r="Q106" s="75" t="str">
        <f t="shared" ref="Q106" si="159">+IF(P106=0,"",IF(P106&lt;5,"Bajo",IF(P106&lt;9,"Medio",IF(P106&lt;21,"Alto",IF(P106&lt;41,"Muy Alto","")))))</f>
        <v>Alto</v>
      </c>
      <c r="R106" s="74">
        <v>25</v>
      </c>
      <c r="S106" s="73" t="str">
        <f t="shared" ref="S106" si="160">+IF(R106=0,"",IF(R106&lt;11,"Leve",IF(R106&lt;26,"Grave",IF(R106&lt;61,"Muy Grave",IF(R106&lt;101,"Muerte","")))))</f>
        <v>Grave</v>
      </c>
      <c r="T106" s="75">
        <f t="shared" ref="T106" si="161">+R106*P106</f>
        <v>450</v>
      </c>
      <c r="U106" s="75" t="str">
        <f t="shared" ref="U106" si="162">+IF(T106=0,"",IF(T106&lt;21,"IV",IF(T106&lt;121,"III",IF(T106&lt;501,"II",IF(T106&lt;4001,"I","")))))</f>
        <v>II</v>
      </c>
      <c r="V106" s="76" t="str">
        <f t="shared" ref="V106" si="163">+IF(U106=0,"",IF(U106="I","No Aceptable",IF(U106="II","No Aceptable  o Aceptable con control específico",IF(U106="III","Aceptable",IF(U106="IV","Aceptable","")))))</f>
        <v>No Aceptable  o Aceptable con control específico</v>
      </c>
      <c r="W106" s="77">
        <v>25</v>
      </c>
      <c r="X106" s="105" t="s">
        <v>775</v>
      </c>
      <c r="Y106" s="64" t="s">
        <v>759</v>
      </c>
      <c r="Z106" s="102" t="s">
        <v>763</v>
      </c>
      <c r="AA106" s="102" t="s">
        <v>763</v>
      </c>
      <c r="AB106" s="103" t="s">
        <v>814</v>
      </c>
      <c r="AC106" s="104" t="s">
        <v>776</v>
      </c>
      <c r="AD106" s="105" t="s">
        <v>763</v>
      </c>
      <c r="AE106" s="102" t="s">
        <v>831</v>
      </c>
      <c r="AF106" s="73" t="s">
        <v>769</v>
      </c>
      <c r="AG106" s="58" t="s">
        <v>770</v>
      </c>
      <c r="AH106" s="73"/>
    </row>
    <row r="107" spans="2:34" ht="89.25" customHeight="1" thickBot="1" x14ac:dyDescent="0.3">
      <c r="B107" s="588"/>
      <c r="C107" s="591"/>
      <c r="D107" s="594"/>
      <c r="E107" s="83" t="s">
        <v>759</v>
      </c>
      <c r="F107" s="71" t="s">
        <v>778</v>
      </c>
      <c r="G107" s="84" t="s">
        <v>779</v>
      </c>
      <c r="H107" s="74" t="s">
        <v>780</v>
      </c>
      <c r="I107" s="73" t="s">
        <v>763</v>
      </c>
      <c r="J107" s="73" t="s">
        <v>763</v>
      </c>
      <c r="K107" s="73" t="s">
        <v>763</v>
      </c>
      <c r="L107" s="74">
        <v>6</v>
      </c>
      <c r="M107" s="73" t="str">
        <f>+IF(L107="","Bajo",IF(L107=2,"Medio",IF(L107=6,"Alto",IF(L107=10,"Muy Alto",""))))</f>
        <v>Alto</v>
      </c>
      <c r="N107" s="74">
        <v>3</v>
      </c>
      <c r="O107" s="73" t="str">
        <f t="shared" ref="O107:O113" si="164">+IF(N107=0,"",IF(N107=1,"Esporádica",IF(N107=2,"Ocasional",IF(N107=3,"Frecuente",IF(N107=4,"Continua","")))))</f>
        <v>Frecuente</v>
      </c>
      <c r="P107" s="75">
        <f>+IF(L107="",N107,(N107*L107))</f>
        <v>18</v>
      </c>
      <c r="Q107" s="75" t="str">
        <f>+IF(P107=0,"",IF(P107&lt;5,"Bajo",IF(P107&lt;9,"Medio",IF(P107&lt;21,"Alto",IF(P107&lt;41,"Muy Alto","")))))</f>
        <v>Alto</v>
      </c>
      <c r="R107" s="74">
        <v>25</v>
      </c>
      <c r="S107" s="73" t="str">
        <f>+IF(R107=0,"",IF(R107&lt;11,"Leve",IF(R107&lt;26,"Grave",IF(R107&lt;61,"Muy Grave",IF(R107&lt;101,"Muerte","")))))</f>
        <v>Grave</v>
      </c>
      <c r="T107" s="75">
        <f>+R107*P107</f>
        <v>450</v>
      </c>
      <c r="U107" s="75" t="str">
        <f>+IF(T107=0,"",IF(T107&lt;21,"IV",IF(T107&lt;121,"III",IF(T107&lt;501,"II",IF(T107&lt;4001,"I","")))))</f>
        <v>II</v>
      </c>
      <c r="V107" s="76" t="str">
        <f>+IF(U107=0,"",IF(U107="I","No Aceptable",IF(U107="II","No Aceptable  o Aceptable con control específico",IF(U107="III","Mejorable",IF(U107="IV","Aceptable","")))))</f>
        <v>No Aceptable  o Aceptable con control específico</v>
      </c>
      <c r="W107" s="77">
        <v>25</v>
      </c>
      <c r="X107" s="74" t="s">
        <v>780</v>
      </c>
      <c r="Y107" s="73" t="s">
        <v>759</v>
      </c>
      <c r="Z107" s="73" t="s">
        <v>763</v>
      </c>
      <c r="AA107" s="73" t="s">
        <v>763</v>
      </c>
      <c r="AB107" s="78" t="s">
        <v>787</v>
      </c>
      <c r="AC107" s="78" t="s">
        <v>782</v>
      </c>
      <c r="AD107" s="73" t="s">
        <v>763</v>
      </c>
      <c r="AE107" s="73" t="s">
        <v>783</v>
      </c>
      <c r="AF107" s="73" t="s">
        <v>784</v>
      </c>
      <c r="AG107" s="58" t="s">
        <v>770</v>
      </c>
      <c r="AH107" s="73"/>
    </row>
    <row r="108" spans="2:34" ht="89.25" customHeight="1" thickBot="1" x14ac:dyDescent="0.3">
      <c r="B108" s="588"/>
      <c r="C108" s="591"/>
      <c r="D108" s="594"/>
      <c r="E108" s="83" t="s">
        <v>759</v>
      </c>
      <c r="F108" s="71" t="s">
        <v>785</v>
      </c>
      <c r="G108" s="84" t="s">
        <v>786</v>
      </c>
      <c r="H108" s="74" t="s">
        <v>780</v>
      </c>
      <c r="I108" s="73" t="s">
        <v>763</v>
      </c>
      <c r="J108" s="73" t="s">
        <v>763</v>
      </c>
      <c r="K108" s="73" t="s">
        <v>763</v>
      </c>
      <c r="L108" s="74">
        <v>6</v>
      </c>
      <c r="M108" s="73" t="str">
        <f>+IF(L108="","Bajo",IF(L108=2,"Medio",IF(L108=6,"Alto",IF(L108=10,"Muy Alto",""))))</f>
        <v>Alto</v>
      </c>
      <c r="N108" s="74">
        <v>3</v>
      </c>
      <c r="O108" s="73" t="str">
        <f t="shared" si="164"/>
        <v>Frecuente</v>
      </c>
      <c r="P108" s="75">
        <f t="shared" ref="P108:P111" si="165">+IF(L108="",N108,(N108*L108))</f>
        <v>18</v>
      </c>
      <c r="Q108" s="75" t="str">
        <f t="shared" ref="Q108:Q111" si="166">+IF(P108=0,"",IF(P108&lt;5,"Bajo",IF(P108&lt;9,"Medio",IF(P108&lt;21,"Alto",IF(P108&lt;41,"Muy Alto","")))))</f>
        <v>Alto</v>
      </c>
      <c r="R108" s="74">
        <v>25</v>
      </c>
      <c r="S108" s="73" t="str">
        <f t="shared" ref="S108:S109" si="167">+IF(R108=0,"",IF(R108&lt;11,"Leve",IF(R108&lt;26,"Grave",IF(R108&lt;61,"Muy Grave",IF(R108&lt;101,"Muerte","")))))</f>
        <v>Grave</v>
      </c>
      <c r="T108" s="75">
        <f t="shared" ref="T108:T111" si="168">+R108*P108</f>
        <v>450</v>
      </c>
      <c r="U108" s="75" t="str">
        <f t="shared" ref="U108:U114" si="169">+IF(T108=0,"",IF(T108&lt;21,"IV",IF(T108&lt;121,"III",IF(T108&lt;501,"II",IF(T108&lt;4001,"I","")))))</f>
        <v>II</v>
      </c>
      <c r="V108" s="76" t="str">
        <f t="shared" ref="V108:V110" si="170">+IF(U108=0,"",IF(U108="I","No Aceptable",IF(U108="II","No Aceptable  o Aceptable con control específico",IF(U108="III","Aceptable",IF(U108="IV","Aceptable","")))))</f>
        <v>No Aceptable  o Aceptable con control específico</v>
      </c>
      <c r="W108" s="77">
        <v>25</v>
      </c>
      <c r="X108" s="74" t="s">
        <v>780</v>
      </c>
      <c r="Y108" s="73" t="s">
        <v>759</v>
      </c>
      <c r="Z108" s="73" t="s">
        <v>763</v>
      </c>
      <c r="AA108" s="73" t="s">
        <v>763</v>
      </c>
      <c r="AB108" s="78" t="s">
        <v>787</v>
      </c>
      <c r="AC108" s="78" t="s">
        <v>782</v>
      </c>
      <c r="AD108" s="73" t="s">
        <v>763</v>
      </c>
      <c r="AE108" s="73" t="s">
        <v>813</v>
      </c>
      <c r="AF108" s="73" t="s">
        <v>784</v>
      </c>
      <c r="AG108" s="58" t="s">
        <v>770</v>
      </c>
      <c r="AH108" s="73"/>
    </row>
    <row r="109" spans="2:34" ht="89.25" customHeight="1" thickBot="1" x14ac:dyDescent="0.3">
      <c r="B109" s="588"/>
      <c r="C109" s="591"/>
      <c r="D109" s="594"/>
      <c r="E109" s="83" t="s">
        <v>759</v>
      </c>
      <c r="F109" s="71" t="s">
        <v>785</v>
      </c>
      <c r="G109" s="84" t="s">
        <v>820</v>
      </c>
      <c r="H109" s="74" t="s">
        <v>780</v>
      </c>
      <c r="I109" s="73" t="s">
        <v>763</v>
      </c>
      <c r="J109" s="73" t="s">
        <v>763</v>
      </c>
      <c r="K109" s="73" t="s">
        <v>763</v>
      </c>
      <c r="L109" s="74">
        <v>2</v>
      </c>
      <c r="M109" s="73" t="str">
        <f t="shared" ref="M109:M111" si="171">+IF(L109="","Bajo",IF(L109=2,"Medio",IF(L109=6,"Alto",IF(L109=10,"Muy Alto",""))))</f>
        <v>Medio</v>
      </c>
      <c r="N109" s="74">
        <v>2</v>
      </c>
      <c r="O109" s="73" t="str">
        <f t="shared" si="164"/>
        <v>Ocasional</v>
      </c>
      <c r="P109" s="75">
        <f t="shared" si="165"/>
        <v>4</v>
      </c>
      <c r="Q109" s="75" t="str">
        <f t="shared" si="166"/>
        <v>Bajo</v>
      </c>
      <c r="R109" s="74">
        <v>25</v>
      </c>
      <c r="S109" s="73" t="str">
        <f t="shared" si="167"/>
        <v>Grave</v>
      </c>
      <c r="T109" s="75">
        <f t="shared" si="168"/>
        <v>100</v>
      </c>
      <c r="U109" s="75" t="str">
        <f t="shared" si="169"/>
        <v>III</v>
      </c>
      <c r="V109" s="76" t="str">
        <f t="shared" si="170"/>
        <v>Aceptable</v>
      </c>
      <c r="W109" s="77">
        <v>25</v>
      </c>
      <c r="X109" s="74" t="s">
        <v>780</v>
      </c>
      <c r="Y109" s="73" t="s">
        <v>759</v>
      </c>
      <c r="Z109" s="73" t="s">
        <v>763</v>
      </c>
      <c r="AA109" s="73" t="s">
        <v>763</v>
      </c>
      <c r="AB109" s="78" t="s">
        <v>789</v>
      </c>
      <c r="AC109" s="78" t="s">
        <v>782</v>
      </c>
      <c r="AD109" s="73" t="s">
        <v>763</v>
      </c>
      <c r="AE109" s="73" t="s">
        <v>783</v>
      </c>
      <c r="AF109" s="73" t="s">
        <v>769</v>
      </c>
      <c r="AG109" s="58" t="s">
        <v>770</v>
      </c>
      <c r="AH109" s="73"/>
    </row>
    <row r="110" spans="2:34" ht="89.25" customHeight="1" thickBot="1" x14ac:dyDescent="0.3">
      <c r="B110" s="588"/>
      <c r="C110" s="591"/>
      <c r="D110" s="594"/>
      <c r="E110" s="83" t="s">
        <v>759</v>
      </c>
      <c r="F110" s="71" t="s">
        <v>790</v>
      </c>
      <c r="G110" s="84" t="s">
        <v>791</v>
      </c>
      <c r="H110" s="74" t="s">
        <v>792</v>
      </c>
      <c r="I110" s="73" t="s">
        <v>763</v>
      </c>
      <c r="J110" s="73" t="s">
        <v>763</v>
      </c>
      <c r="K110" s="73" t="s">
        <v>763</v>
      </c>
      <c r="L110" s="74">
        <v>2</v>
      </c>
      <c r="M110" s="102" t="str">
        <f t="shared" si="171"/>
        <v>Medio</v>
      </c>
      <c r="N110" s="109">
        <v>2</v>
      </c>
      <c r="O110" s="102" t="str">
        <f t="shared" si="164"/>
        <v>Ocasional</v>
      </c>
      <c r="P110" s="107">
        <f t="shared" si="165"/>
        <v>4</v>
      </c>
      <c r="Q110" s="107" t="str">
        <f t="shared" si="166"/>
        <v>Bajo</v>
      </c>
      <c r="R110" s="109">
        <v>25</v>
      </c>
      <c r="S110" s="102" t="str">
        <f>+IF(R110=0,"",IF(R110&lt;11,"Leve",IF(R110&lt;26,"Grave",IF(R110&lt;61,"Muy Grave",IF(R110&lt;101,"Muerte","")))))</f>
        <v>Grave</v>
      </c>
      <c r="T110" s="107">
        <f t="shared" si="168"/>
        <v>100</v>
      </c>
      <c r="U110" s="107" t="str">
        <f t="shared" si="169"/>
        <v>III</v>
      </c>
      <c r="V110" s="110" t="str">
        <f t="shared" si="170"/>
        <v>Aceptable</v>
      </c>
      <c r="W110" s="111">
        <v>25</v>
      </c>
      <c r="X110" s="74" t="s">
        <v>792</v>
      </c>
      <c r="Y110" s="73" t="s">
        <v>759</v>
      </c>
      <c r="Z110" s="73" t="s">
        <v>763</v>
      </c>
      <c r="AA110" s="73" t="s">
        <v>763</v>
      </c>
      <c r="AB110" s="78" t="s">
        <v>765</v>
      </c>
      <c r="AC110" s="78" t="s">
        <v>793</v>
      </c>
      <c r="AD110" s="73" t="s">
        <v>763</v>
      </c>
      <c r="AE110" s="73" t="s">
        <v>984</v>
      </c>
      <c r="AF110" s="73" t="s">
        <v>769</v>
      </c>
      <c r="AG110" s="58" t="s">
        <v>770</v>
      </c>
      <c r="AH110" s="73"/>
    </row>
    <row r="111" spans="2:34" ht="89.25" customHeight="1" thickBot="1" x14ac:dyDescent="0.3">
      <c r="B111" s="588"/>
      <c r="C111" s="591"/>
      <c r="D111" s="594"/>
      <c r="E111" s="83" t="s">
        <v>759</v>
      </c>
      <c r="F111" s="71" t="s">
        <v>794</v>
      </c>
      <c r="G111" s="70" t="s">
        <v>795</v>
      </c>
      <c r="H111" s="74" t="s">
        <v>816</v>
      </c>
      <c r="I111" s="73" t="s">
        <v>763</v>
      </c>
      <c r="J111" s="73" t="s">
        <v>763</v>
      </c>
      <c r="K111" s="73" t="s">
        <v>763</v>
      </c>
      <c r="L111" s="74">
        <v>2</v>
      </c>
      <c r="M111" s="73" t="str">
        <f t="shared" si="171"/>
        <v>Medio</v>
      </c>
      <c r="N111" s="74">
        <v>2</v>
      </c>
      <c r="O111" s="73" t="str">
        <f t="shared" si="164"/>
        <v>Ocasional</v>
      </c>
      <c r="P111" s="75">
        <f t="shared" si="165"/>
        <v>4</v>
      </c>
      <c r="Q111" s="75" t="str">
        <f t="shared" si="166"/>
        <v>Bajo</v>
      </c>
      <c r="R111" s="74">
        <v>25</v>
      </c>
      <c r="S111" s="73" t="str">
        <f t="shared" ref="S111" si="172">+IF(R111=0,"",IF(R111&lt;11,"Leve",IF(R111&lt;26,"Grave",IF(R111&lt;61,"Muy Grave",IF(R111&lt;101,"Muerte","")))))</f>
        <v>Grave</v>
      </c>
      <c r="T111" s="75">
        <f t="shared" si="168"/>
        <v>100</v>
      </c>
      <c r="U111" s="75" t="str">
        <f t="shared" si="169"/>
        <v>III</v>
      </c>
      <c r="V111" s="76" t="str">
        <f>+IF(U111=0,"",IF(U111="I","No Aceptable",IF(U111="II","No Aceptable  o Aceptable con control específico",IF(U111="III","Mejorable",IF(U111="IV","Aceptable","")))))</f>
        <v>Mejorable</v>
      </c>
      <c r="W111" s="77">
        <v>25</v>
      </c>
      <c r="X111" s="74" t="s">
        <v>797</v>
      </c>
      <c r="Y111" s="73" t="s">
        <v>759</v>
      </c>
      <c r="Z111" s="73" t="s">
        <v>763</v>
      </c>
      <c r="AA111" s="73" t="s">
        <v>763</v>
      </c>
      <c r="AB111" s="78" t="s">
        <v>765</v>
      </c>
      <c r="AC111" s="78" t="s">
        <v>798</v>
      </c>
      <c r="AD111" s="73" t="s">
        <v>763</v>
      </c>
      <c r="AE111" s="73" t="s">
        <v>985</v>
      </c>
      <c r="AF111" s="73" t="s">
        <v>825</v>
      </c>
      <c r="AG111" s="58" t="s">
        <v>770</v>
      </c>
      <c r="AH111" s="73"/>
    </row>
    <row r="112" spans="2:34" ht="89.25" customHeight="1" thickBot="1" x14ac:dyDescent="0.3">
      <c r="B112" s="588"/>
      <c r="C112" s="591"/>
      <c r="D112" s="594"/>
      <c r="E112" s="83" t="s">
        <v>759</v>
      </c>
      <c r="F112" s="71" t="s">
        <v>794</v>
      </c>
      <c r="G112" s="118" t="s">
        <v>833</v>
      </c>
      <c r="H112" s="119" t="s">
        <v>834</v>
      </c>
      <c r="I112" s="73" t="s">
        <v>763</v>
      </c>
      <c r="J112" s="73" t="s">
        <v>763</v>
      </c>
      <c r="K112" s="73" t="s">
        <v>763</v>
      </c>
      <c r="L112" s="74">
        <v>2</v>
      </c>
      <c r="M112" s="112" t="str">
        <f>+IF(L112="","Bajo",IF(L112=2,"Medio",IF(L112=6,"Alto",IF(L112=10,"Muy Alto",""))))</f>
        <v>Medio</v>
      </c>
      <c r="N112" s="153">
        <v>2</v>
      </c>
      <c r="O112" s="112" t="str">
        <f t="shared" si="164"/>
        <v>Ocasional</v>
      </c>
      <c r="P112" s="154">
        <f>+IF(L112="",N112,(N112*L112))</f>
        <v>4</v>
      </c>
      <c r="Q112" s="154" t="str">
        <f>+IF(P112=0,"",IF(P112&lt;5,"Bajo",IF(P112&lt;9,"Medio",IF(P112&lt;21,"Alto",IF(P112&lt;41,"Muy Alto","")))))</f>
        <v>Bajo</v>
      </c>
      <c r="R112" s="153">
        <v>25</v>
      </c>
      <c r="S112" s="112" t="str">
        <f>+IF(R112=0,"",IF(R112&lt;11,"Leve",IF(R112&lt;26,"Grave",IF(R112&lt;61,"Muy Grave",IF(R112&lt;101,"Muerte","")))))</f>
        <v>Grave</v>
      </c>
      <c r="T112" s="154">
        <f>+R112*P112</f>
        <v>100</v>
      </c>
      <c r="U112" s="154" t="str">
        <f t="shared" si="169"/>
        <v>III</v>
      </c>
      <c r="V112" s="155" t="str">
        <f>+IF(U112=0,"",IF(U112="I","No Aceptable",IF(U112="II","No Aceptable  o Aceptable con control específico",IF(U112="III","Mejorable",IF(U112="IV","Aceptable","")))))</f>
        <v>Mejorable</v>
      </c>
      <c r="W112" s="156">
        <v>25</v>
      </c>
      <c r="X112" s="202" t="s">
        <v>835</v>
      </c>
      <c r="Y112" s="112" t="s">
        <v>759</v>
      </c>
      <c r="Z112" s="112" t="s">
        <v>763</v>
      </c>
      <c r="AA112" s="136" t="s">
        <v>763</v>
      </c>
      <c r="AB112" s="78" t="s">
        <v>765</v>
      </c>
      <c r="AC112" s="120" t="s">
        <v>836</v>
      </c>
      <c r="AD112" s="73" t="s">
        <v>763</v>
      </c>
      <c r="AE112" s="73" t="s">
        <v>986</v>
      </c>
      <c r="AF112" s="73" t="s">
        <v>769</v>
      </c>
      <c r="AG112" s="58" t="s">
        <v>770</v>
      </c>
      <c r="AH112" s="73"/>
    </row>
    <row r="113" spans="2:34" ht="89.25" customHeight="1" thickBot="1" x14ac:dyDescent="0.3">
      <c r="B113" s="588"/>
      <c r="C113" s="591"/>
      <c r="D113" s="594"/>
      <c r="E113" s="83" t="s">
        <v>759</v>
      </c>
      <c r="F113" s="75" t="s">
        <v>800</v>
      </c>
      <c r="G113" s="84" t="s">
        <v>801</v>
      </c>
      <c r="H113" s="74" t="s">
        <v>802</v>
      </c>
      <c r="I113" s="73" t="s">
        <v>763</v>
      </c>
      <c r="J113" s="73" t="s">
        <v>763</v>
      </c>
      <c r="K113" s="73" t="s">
        <v>763</v>
      </c>
      <c r="L113" s="74">
        <v>6</v>
      </c>
      <c r="M113" s="73" t="str">
        <f t="shared" ref="M113:M114" si="173">+IF(L113="","Bajo",IF(L113=2,"Medio",IF(L113=6,"Alto",IF(L113=10,"Muy Alto",""))))</f>
        <v>Alto</v>
      </c>
      <c r="N113" s="74">
        <v>2</v>
      </c>
      <c r="O113" s="73" t="str">
        <f t="shared" si="164"/>
        <v>Ocasional</v>
      </c>
      <c r="P113" s="75">
        <f t="shared" ref="P113:P114" si="174">+IF(L113="",N113,(N113*L113))</f>
        <v>12</v>
      </c>
      <c r="Q113" s="75" t="str">
        <f t="shared" ref="Q113:Q114" si="175">+IF(P113=0,"",IF(P113&lt;5,"Bajo",IF(P113&lt;9,"Medio",IF(P113&lt;21,"Alto",IF(P113&lt;41,"Muy Alto","")))))</f>
        <v>Alto</v>
      </c>
      <c r="R113" s="74">
        <v>25</v>
      </c>
      <c r="S113" s="73" t="str">
        <f t="shared" ref="S113:S114" si="176">+IF(R113=0,"",IF(R113&lt;11,"Leve",IF(R113&lt;26,"Grave",IF(R113&lt;61,"Muy Grave",IF(R113&lt;101,"Muerte","")))))</f>
        <v>Grave</v>
      </c>
      <c r="T113" s="75">
        <f>+R113*P113</f>
        <v>300</v>
      </c>
      <c r="U113" s="75" t="str">
        <f t="shared" si="169"/>
        <v>II</v>
      </c>
      <c r="V113" s="76" t="str">
        <f t="shared" ref="V113:V114" si="177">+IF(U113=0,"",IF(U113="I","No Aceptable",IF(U113="II","No Aceptable  o Aceptable con control específico",IF(U113="III","Aceptable",IF(U113="IV","Aceptable","")))))</f>
        <v>No Aceptable  o Aceptable con control específico</v>
      </c>
      <c r="W113" s="77">
        <v>25</v>
      </c>
      <c r="X113" s="74" t="s">
        <v>803</v>
      </c>
      <c r="Y113" s="73" t="s">
        <v>759</v>
      </c>
      <c r="Z113" s="73" t="s">
        <v>763</v>
      </c>
      <c r="AA113" s="73" t="s">
        <v>763</v>
      </c>
      <c r="AB113" s="78" t="s">
        <v>765</v>
      </c>
      <c r="AC113" s="78" t="s">
        <v>804</v>
      </c>
      <c r="AD113" s="73" t="s">
        <v>763</v>
      </c>
      <c r="AE113" s="73" t="s">
        <v>985</v>
      </c>
      <c r="AF113" s="73" t="s">
        <v>784</v>
      </c>
      <c r="AG113" s="58" t="s">
        <v>770</v>
      </c>
      <c r="AH113" s="73"/>
    </row>
    <row r="114" spans="2:34" ht="89.25" customHeight="1" thickBot="1" x14ac:dyDescent="0.3">
      <c r="B114" s="588"/>
      <c r="C114" s="591"/>
      <c r="D114" s="594"/>
      <c r="E114" s="106" t="s">
        <v>759</v>
      </c>
      <c r="F114" s="107" t="s">
        <v>805</v>
      </c>
      <c r="G114" s="108" t="s">
        <v>806</v>
      </c>
      <c r="H114" s="109" t="s">
        <v>802</v>
      </c>
      <c r="I114" s="102" t="s">
        <v>763</v>
      </c>
      <c r="J114" s="102" t="s">
        <v>763</v>
      </c>
      <c r="K114" s="102" t="s">
        <v>763</v>
      </c>
      <c r="L114" s="109">
        <v>6</v>
      </c>
      <c r="M114" s="102" t="str">
        <f t="shared" si="173"/>
        <v>Alto</v>
      </c>
      <c r="N114" s="109">
        <v>3</v>
      </c>
      <c r="O114" s="102" t="str">
        <f>+IF(N114=0,"",IF(N114=1,"Esporádica",IF(N114=2,"Ocasional",IF(N114=3,"Frecuente",IF(N114=4,"Continua","")))))</f>
        <v>Frecuente</v>
      </c>
      <c r="P114" s="107">
        <f t="shared" si="174"/>
        <v>18</v>
      </c>
      <c r="Q114" s="107" t="str">
        <f t="shared" si="175"/>
        <v>Alto</v>
      </c>
      <c r="R114" s="109">
        <v>25</v>
      </c>
      <c r="S114" s="102" t="str">
        <f t="shared" si="176"/>
        <v>Grave</v>
      </c>
      <c r="T114" s="107">
        <f t="shared" ref="T114" si="178">+R114*P114</f>
        <v>450</v>
      </c>
      <c r="U114" s="107" t="str">
        <f t="shared" si="169"/>
        <v>II</v>
      </c>
      <c r="V114" s="110" t="str">
        <f t="shared" si="177"/>
        <v>No Aceptable  o Aceptable con control específico</v>
      </c>
      <c r="W114" s="111">
        <v>25</v>
      </c>
      <c r="X114" s="109" t="s">
        <v>803</v>
      </c>
      <c r="Y114" s="102" t="s">
        <v>759</v>
      </c>
      <c r="Z114" s="102" t="s">
        <v>763</v>
      </c>
      <c r="AA114" s="102" t="s">
        <v>763</v>
      </c>
      <c r="AB114" s="103" t="s">
        <v>763</v>
      </c>
      <c r="AC114" s="103" t="s">
        <v>807</v>
      </c>
      <c r="AD114" s="112" t="s">
        <v>763</v>
      </c>
      <c r="AE114" s="102" t="s">
        <v>985</v>
      </c>
      <c r="AF114" s="102" t="s">
        <v>784</v>
      </c>
      <c r="AG114" s="64" t="s">
        <v>770</v>
      </c>
      <c r="AH114" s="102"/>
    </row>
    <row r="115" spans="2:34" ht="89.25" customHeight="1" x14ac:dyDescent="0.25">
      <c r="B115" s="607" t="s">
        <v>756</v>
      </c>
      <c r="C115" s="610" t="s">
        <v>987</v>
      </c>
      <c r="D115" s="622" t="s">
        <v>988</v>
      </c>
      <c r="E115" s="126" t="s">
        <v>759</v>
      </c>
      <c r="F115" s="174" t="s">
        <v>893</v>
      </c>
      <c r="G115" s="59" t="s">
        <v>810</v>
      </c>
      <c r="H115" s="59" t="s">
        <v>762</v>
      </c>
      <c r="I115" s="176" t="s">
        <v>763</v>
      </c>
      <c r="J115" s="176" t="s">
        <v>763</v>
      </c>
      <c r="K115" s="176" t="s">
        <v>763</v>
      </c>
      <c r="L115" s="177">
        <v>2</v>
      </c>
      <c r="M115" s="58" t="str">
        <f>+IF(L115="","Bajo",IF(L115=2,"Medio",IF(L115=6,"Alto",IF(L115=10,"Muy Alto",""))))</f>
        <v>Medio</v>
      </c>
      <c r="N115" s="177">
        <v>3</v>
      </c>
      <c r="O115" s="58" t="str">
        <f t="shared" ref="O115:O125" si="179">+IF(N115=0,"",IF(N115=1,"Esporádica",IF(N115=2,"Ocasional",IF(N115=3,"Frecuente",IF(N115=4,"Continua","")))))</f>
        <v>Frecuente</v>
      </c>
      <c r="P115" s="60">
        <f>+IF(L115="",N115,(N115*L115))</f>
        <v>6</v>
      </c>
      <c r="Q115" s="60" t="str">
        <f>+IF(P115=0,"",IF(P115&lt;5,"Bajo",IF(P115&lt;9,"Medio",IF(P115&lt;21,"Alto",IF(P115&lt;41,"Muy Alto","")))))</f>
        <v>Medio</v>
      </c>
      <c r="R115" s="126">
        <v>10</v>
      </c>
      <c r="S115" s="58" t="str">
        <f>+IF(R115=0,"",IF(R115&lt;11,"Leve",IF(R115&lt;26,"Grave",IF(R115&lt;61,"Muy Grave",IF(R115&lt;101,"Muerte","")))))</f>
        <v>Leve</v>
      </c>
      <c r="T115" s="60">
        <f>+R115*P115</f>
        <v>60</v>
      </c>
      <c r="U115" s="60" t="str">
        <f>+IF(T115=0,"",IF(T115&lt;21,"IV",IF(T115&lt;121,"III",IF(T115&lt;501,"II",IF(T115&lt;4001,"I","")))))</f>
        <v>III</v>
      </c>
      <c r="V115" s="61" t="str">
        <f>+IF(U115=0,"",IF(U115="I","No Aceptable",IF(U115="II","No Aceptable  o Aceptable con control específico",IF(U115="III","Mejorable",IF(U115="IV","Aceptable","")))))</f>
        <v>Mejorable</v>
      </c>
      <c r="W115" s="62">
        <v>4</v>
      </c>
      <c r="X115" s="213" t="s">
        <v>764</v>
      </c>
      <c r="Y115" s="176" t="s">
        <v>759</v>
      </c>
      <c r="Z115" s="176" t="s">
        <v>763</v>
      </c>
      <c r="AA115" s="176" t="s">
        <v>763</v>
      </c>
      <c r="AB115" s="176" t="s">
        <v>763</v>
      </c>
      <c r="AC115" s="175" t="s">
        <v>989</v>
      </c>
      <c r="AD115" s="175" t="s">
        <v>767</v>
      </c>
      <c r="AE115" s="58" t="s">
        <v>783</v>
      </c>
      <c r="AF115" s="73" t="s">
        <v>769</v>
      </c>
      <c r="AG115" s="175" t="s">
        <v>909</v>
      </c>
      <c r="AH115" s="67"/>
    </row>
    <row r="116" spans="2:34" ht="89.25" customHeight="1" x14ac:dyDescent="0.25">
      <c r="B116" s="608"/>
      <c r="C116" s="611"/>
      <c r="D116" s="623"/>
      <c r="E116" s="83" t="s">
        <v>759</v>
      </c>
      <c r="F116" s="210" t="s">
        <v>990</v>
      </c>
      <c r="G116" s="141" t="s">
        <v>991</v>
      </c>
      <c r="H116" s="74" t="s">
        <v>992</v>
      </c>
      <c r="I116" s="84" t="s">
        <v>862</v>
      </c>
      <c r="J116" s="84" t="s">
        <v>862</v>
      </c>
      <c r="K116" s="84" t="s">
        <v>993</v>
      </c>
      <c r="L116" s="164">
        <v>6</v>
      </c>
      <c r="M116" s="73" t="str">
        <f t="shared" ref="M116:M124" si="180">+IF(L116="","Bajo",IF(L116=2,"Medio",IF(L116=6,"Alto",IF(L116=10,"Muy Alto",""))))</f>
        <v>Alto</v>
      </c>
      <c r="N116" s="74">
        <v>2</v>
      </c>
      <c r="O116" s="73" t="str">
        <f t="shared" si="179"/>
        <v>Ocasional</v>
      </c>
      <c r="P116" s="75">
        <f t="shared" ref="P116:P124" si="181">+IF(L116="",N116,(N116*L116))</f>
        <v>12</v>
      </c>
      <c r="Q116" s="75" t="str">
        <f t="shared" ref="Q116:Q124" si="182">+IF(P116=0,"",IF(P116&lt;5,"Bajo",IF(P116&lt;9,"Medio",IF(P116&lt;21,"Alto",IF(P116&lt;41,"Muy Alto","")))))</f>
        <v>Alto</v>
      </c>
      <c r="R116" s="83">
        <v>10</v>
      </c>
      <c r="S116" s="73" t="str">
        <f t="shared" ref="S116:S124" si="183">+IF(R116=0,"",IF(R116&lt;11,"Leve",IF(R116&lt;26,"Grave",IF(R116&lt;61,"Muy Grave",IF(R116&lt;101,"Muerte","")))))</f>
        <v>Leve</v>
      </c>
      <c r="T116" s="75">
        <f t="shared" ref="T116:T124" si="184">+R116*P116</f>
        <v>120</v>
      </c>
      <c r="U116" s="75" t="str">
        <f t="shared" ref="U116:U124" si="185">+IF(T116=0,"",IF(T116&lt;21,"IV",IF(T116&lt;121,"III",IF(T116&lt;501,"II",IF(T116&lt;4001,"I","")))))</f>
        <v>III</v>
      </c>
      <c r="V116" s="76" t="str">
        <f t="shared" ref="V116:V123" si="186">+IF(U116=0,"",IF(U116="I","No Aceptable",IF(U116="II","No Aceptable  o Aceptable con control específico",IF(U116="III","Aceptable",IF(U116="IV","Aceptable","")))))</f>
        <v>Aceptable</v>
      </c>
      <c r="W116" s="77">
        <v>4</v>
      </c>
      <c r="X116" s="74" t="s">
        <v>992</v>
      </c>
      <c r="Y116" s="74" t="s">
        <v>759</v>
      </c>
      <c r="Z116" s="164" t="s">
        <v>763</v>
      </c>
      <c r="AA116" s="164" t="s">
        <v>763</v>
      </c>
      <c r="AB116" s="78" t="s">
        <v>994</v>
      </c>
      <c r="AC116" s="78" t="s">
        <v>995</v>
      </c>
      <c r="AD116" s="78" t="s">
        <v>996</v>
      </c>
      <c r="AE116" s="73" t="s">
        <v>783</v>
      </c>
      <c r="AF116" s="73" t="s">
        <v>769</v>
      </c>
      <c r="AG116" s="73" t="s">
        <v>770</v>
      </c>
      <c r="AH116" s="80"/>
    </row>
    <row r="117" spans="2:34" ht="89.25" customHeight="1" x14ac:dyDescent="0.25">
      <c r="B117" s="608"/>
      <c r="C117" s="611"/>
      <c r="D117" s="623"/>
      <c r="E117" s="83" t="s">
        <v>759</v>
      </c>
      <c r="F117" s="71" t="s">
        <v>785</v>
      </c>
      <c r="G117" s="141" t="s">
        <v>997</v>
      </c>
      <c r="H117" s="74" t="s">
        <v>780</v>
      </c>
      <c r="I117" s="84" t="s">
        <v>862</v>
      </c>
      <c r="J117" s="84" t="s">
        <v>862</v>
      </c>
      <c r="K117" s="84" t="s">
        <v>862</v>
      </c>
      <c r="L117" s="74">
        <v>6</v>
      </c>
      <c r="M117" s="73" t="str">
        <f t="shared" si="180"/>
        <v>Alto</v>
      </c>
      <c r="N117" s="74">
        <v>3</v>
      </c>
      <c r="O117" s="73" t="str">
        <f t="shared" si="179"/>
        <v>Frecuente</v>
      </c>
      <c r="P117" s="75">
        <f t="shared" si="181"/>
        <v>18</v>
      </c>
      <c r="Q117" s="75" t="str">
        <f t="shared" si="182"/>
        <v>Alto</v>
      </c>
      <c r="R117" s="83">
        <v>10</v>
      </c>
      <c r="S117" s="73" t="str">
        <f t="shared" si="183"/>
        <v>Leve</v>
      </c>
      <c r="T117" s="75">
        <f t="shared" si="184"/>
        <v>180</v>
      </c>
      <c r="U117" s="75" t="str">
        <f t="shared" si="185"/>
        <v>II</v>
      </c>
      <c r="V117" s="76" t="str">
        <f t="shared" si="186"/>
        <v>No Aceptable  o Aceptable con control específico</v>
      </c>
      <c r="W117" s="77">
        <v>4</v>
      </c>
      <c r="X117" s="74" t="s">
        <v>780</v>
      </c>
      <c r="Y117" s="74" t="s">
        <v>759</v>
      </c>
      <c r="Z117" s="164" t="s">
        <v>763</v>
      </c>
      <c r="AA117" s="164" t="s">
        <v>763</v>
      </c>
      <c r="AB117" s="78" t="s">
        <v>763</v>
      </c>
      <c r="AC117" s="78" t="s">
        <v>998</v>
      </c>
      <c r="AD117" s="78" t="s">
        <v>868</v>
      </c>
      <c r="AE117" s="73" t="s">
        <v>783</v>
      </c>
      <c r="AF117" s="73" t="s">
        <v>769</v>
      </c>
      <c r="AG117" s="73" t="s">
        <v>770</v>
      </c>
      <c r="AH117" s="80"/>
    </row>
    <row r="118" spans="2:34" ht="89.25" customHeight="1" x14ac:dyDescent="0.25">
      <c r="B118" s="608"/>
      <c r="C118" s="611"/>
      <c r="D118" s="623"/>
      <c r="E118" s="83" t="s">
        <v>759</v>
      </c>
      <c r="F118" s="71" t="s">
        <v>778</v>
      </c>
      <c r="G118" s="141" t="s">
        <v>999</v>
      </c>
      <c r="H118" s="74" t="s">
        <v>780</v>
      </c>
      <c r="I118" s="84" t="s">
        <v>862</v>
      </c>
      <c r="J118" s="84" t="s">
        <v>862</v>
      </c>
      <c r="K118" s="84" t="s">
        <v>862</v>
      </c>
      <c r="L118" s="74">
        <v>6</v>
      </c>
      <c r="M118" s="73" t="str">
        <f t="shared" si="180"/>
        <v>Alto</v>
      </c>
      <c r="N118" s="74">
        <v>3</v>
      </c>
      <c r="O118" s="73" t="str">
        <f t="shared" si="179"/>
        <v>Frecuente</v>
      </c>
      <c r="P118" s="75">
        <f t="shared" si="181"/>
        <v>18</v>
      </c>
      <c r="Q118" s="75" t="str">
        <f t="shared" si="182"/>
        <v>Alto</v>
      </c>
      <c r="R118" s="83">
        <v>10</v>
      </c>
      <c r="S118" s="73" t="str">
        <f t="shared" si="183"/>
        <v>Leve</v>
      </c>
      <c r="T118" s="75">
        <f t="shared" si="184"/>
        <v>180</v>
      </c>
      <c r="U118" s="75" t="str">
        <f t="shared" si="185"/>
        <v>II</v>
      </c>
      <c r="V118" s="76" t="str">
        <f t="shared" si="186"/>
        <v>No Aceptable  o Aceptable con control específico</v>
      </c>
      <c r="W118" s="77">
        <v>4</v>
      </c>
      <c r="X118" s="74" t="s">
        <v>780</v>
      </c>
      <c r="Y118" s="74" t="s">
        <v>759</v>
      </c>
      <c r="Z118" s="164" t="s">
        <v>763</v>
      </c>
      <c r="AA118" s="164" t="s">
        <v>763</v>
      </c>
      <c r="AB118" s="78" t="s">
        <v>763</v>
      </c>
      <c r="AC118" s="78" t="s">
        <v>998</v>
      </c>
      <c r="AD118" s="78" t="s">
        <v>868</v>
      </c>
      <c r="AE118" s="73" t="s">
        <v>1000</v>
      </c>
      <c r="AF118" s="73" t="s">
        <v>769</v>
      </c>
      <c r="AG118" s="73" t="s">
        <v>770</v>
      </c>
      <c r="AH118" s="80"/>
    </row>
    <row r="119" spans="2:34" s="121" customFormat="1" ht="89.25" customHeight="1" x14ac:dyDescent="0.25">
      <c r="B119" s="608"/>
      <c r="C119" s="611"/>
      <c r="D119" s="623"/>
      <c r="E119" s="122" t="s">
        <v>759</v>
      </c>
      <c r="F119" s="75" t="s">
        <v>800</v>
      </c>
      <c r="G119" s="214" t="s">
        <v>1001</v>
      </c>
      <c r="H119" s="117" t="s">
        <v>802</v>
      </c>
      <c r="I119" s="123" t="s">
        <v>862</v>
      </c>
      <c r="J119" s="123" t="s">
        <v>862</v>
      </c>
      <c r="K119" s="123" t="s">
        <v>862</v>
      </c>
      <c r="L119" s="122">
        <v>6</v>
      </c>
      <c r="M119" s="124" t="str">
        <f t="shared" si="180"/>
        <v>Alto</v>
      </c>
      <c r="N119" s="117">
        <v>2</v>
      </c>
      <c r="O119" s="124" t="str">
        <f t="shared" si="179"/>
        <v>Ocasional</v>
      </c>
      <c r="P119" s="215">
        <f t="shared" si="181"/>
        <v>12</v>
      </c>
      <c r="Q119" s="215" t="str">
        <f t="shared" si="182"/>
        <v>Alto</v>
      </c>
      <c r="R119" s="122">
        <v>10</v>
      </c>
      <c r="S119" s="124" t="str">
        <f t="shared" si="183"/>
        <v>Leve</v>
      </c>
      <c r="T119" s="215">
        <f t="shared" si="184"/>
        <v>120</v>
      </c>
      <c r="U119" s="215" t="str">
        <f t="shared" si="185"/>
        <v>III</v>
      </c>
      <c r="V119" s="215" t="str">
        <f t="shared" si="186"/>
        <v>Aceptable</v>
      </c>
      <c r="W119" s="124">
        <v>4</v>
      </c>
      <c r="X119" s="117" t="s">
        <v>1002</v>
      </c>
      <c r="Y119" s="117" t="s">
        <v>759</v>
      </c>
      <c r="Z119" s="117" t="s">
        <v>759</v>
      </c>
      <c r="AA119" s="122" t="s">
        <v>763</v>
      </c>
      <c r="AB119" s="123" t="s">
        <v>763</v>
      </c>
      <c r="AC119" s="123" t="s">
        <v>1003</v>
      </c>
      <c r="AD119" s="123" t="s">
        <v>763</v>
      </c>
      <c r="AE119" s="124" t="s">
        <v>799</v>
      </c>
      <c r="AF119" s="73" t="s">
        <v>769</v>
      </c>
      <c r="AG119" s="124" t="s">
        <v>770</v>
      </c>
      <c r="AH119" s="125"/>
    </row>
    <row r="120" spans="2:34" ht="89.25" customHeight="1" x14ac:dyDescent="0.25">
      <c r="B120" s="608"/>
      <c r="C120" s="611"/>
      <c r="D120" s="623"/>
      <c r="E120" s="83" t="s">
        <v>759</v>
      </c>
      <c r="F120" s="75" t="s">
        <v>805</v>
      </c>
      <c r="G120" s="216" t="s">
        <v>1001</v>
      </c>
      <c r="H120" s="74" t="s">
        <v>802</v>
      </c>
      <c r="I120" s="84" t="s">
        <v>862</v>
      </c>
      <c r="J120" s="84" t="s">
        <v>862</v>
      </c>
      <c r="K120" s="84" t="s">
        <v>862</v>
      </c>
      <c r="L120" s="74">
        <v>6</v>
      </c>
      <c r="M120" s="73" t="str">
        <f t="shared" si="180"/>
        <v>Alto</v>
      </c>
      <c r="N120" s="74">
        <v>3</v>
      </c>
      <c r="O120" s="73" t="str">
        <f t="shared" si="179"/>
        <v>Frecuente</v>
      </c>
      <c r="P120" s="75">
        <f t="shared" si="181"/>
        <v>18</v>
      </c>
      <c r="Q120" s="75" t="str">
        <f t="shared" si="182"/>
        <v>Alto</v>
      </c>
      <c r="R120" s="83">
        <v>10</v>
      </c>
      <c r="S120" s="73" t="str">
        <f t="shared" si="183"/>
        <v>Leve</v>
      </c>
      <c r="T120" s="75">
        <f t="shared" si="184"/>
        <v>180</v>
      </c>
      <c r="U120" s="75" t="str">
        <f t="shared" si="185"/>
        <v>II</v>
      </c>
      <c r="V120" s="76" t="str">
        <f t="shared" si="186"/>
        <v>No Aceptable  o Aceptable con control específico</v>
      </c>
      <c r="W120" s="77">
        <v>4</v>
      </c>
      <c r="X120" s="74" t="s">
        <v>803</v>
      </c>
      <c r="Y120" s="74" t="s">
        <v>759</v>
      </c>
      <c r="Z120" s="74" t="s">
        <v>759</v>
      </c>
      <c r="AA120" s="164" t="s">
        <v>763</v>
      </c>
      <c r="AB120" s="78" t="s">
        <v>763</v>
      </c>
      <c r="AC120" s="78" t="s">
        <v>1003</v>
      </c>
      <c r="AD120" s="123" t="s">
        <v>763</v>
      </c>
      <c r="AE120" s="73" t="s">
        <v>959</v>
      </c>
      <c r="AF120" s="73" t="s">
        <v>769</v>
      </c>
      <c r="AG120" s="73" t="s">
        <v>770</v>
      </c>
      <c r="AH120" s="80"/>
    </row>
    <row r="121" spans="2:34" ht="89.25" customHeight="1" x14ac:dyDescent="0.25">
      <c r="B121" s="608"/>
      <c r="C121" s="611"/>
      <c r="D121" s="623"/>
      <c r="E121" s="83" t="s">
        <v>759</v>
      </c>
      <c r="F121" s="178" t="s">
        <v>933</v>
      </c>
      <c r="G121" s="127" t="s">
        <v>1004</v>
      </c>
      <c r="H121" s="74" t="s">
        <v>1005</v>
      </c>
      <c r="I121" s="164" t="s">
        <v>763</v>
      </c>
      <c r="J121" s="164" t="s">
        <v>763</v>
      </c>
      <c r="K121" s="164" t="s">
        <v>763</v>
      </c>
      <c r="L121" s="164">
        <v>2</v>
      </c>
      <c r="M121" s="73" t="str">
        <f t="shared" si="180"/>
        <v>Medio</v>
      </c>
      <c r="N121" s="164">
        <v>4</v>
      </c>
      <c r="O121" s="73" t="str">
        <f t="shared" si="179"/>
        <v>Continua</v>
      </c>
      <c r="P121" s="75">
        <f t="shared" si="181"/>
        <v>8</v>
      </c>
      <c r="Q121" s="75" t="str">
        <f t="shared" si="182"/>
        <v>Medio</v>
      </c>
      <c r="R121" s="142">
        <v>25</v>
      </c>
      <c r="S121" s="73" t="str">
        <f t="shared" si="183"/>
        <v>Grave</v>
      </c>
      <c r="T121" s="75">
        <f t="shared" si="184"/>
        <v>200</v>
      </c>
      <c r="U121" s="75" t="str">
        <f t="shared" si="185"/>
        <v>II</v>
      </c>
      <c r="V121" s="76" t="str">
        <f t="shared" si="186"/>
        <v>No Aceptable  o Aceptable con control específico</v>
      </c>
      <c r="W121" s="77">
        <v>4</v>
      </c>
      <c r="X121" s="127" t="s">
        <v>1006</v>
      </c>
      <c r="Y121" s="164" t="s">
        <v>731</v>
      </c>
      <c r="Z121" s="164" t="s">
        <v>763</v>
      </c>
      <c r="AA121" s="164" t="s">
        <v>763</v>
      </c>
      <c r="AB121" s="164" t="s">
        <v>763</v>
      </c>
      <c r="AC121" s="127" t="s">
        <v>1007</v>
      </c>
      <c r="AD121" s="74" t="s">
        <v>763</v>
      </c>
      <c r="AE121" s="127" t="s">
        <v>1008</v>
      </c>
      <c r="AF121" s="73" t="s">
        <v>769</v>
      </c>
      <c r="AG121" s="73" t="s">
        <v>770</v>
      </c>
      <c r="AH121" s="80"/>
    </row>
    <row r="122" spans="2:34" ht="89.25" customHeight="1" x14ac:dyDescent="0.25">
      <c r="B122" s="608"/>
      <c r="C122" s="611"/>
      <c r="D122" s="623"/>
      <c r="E122" s="83" t="s">
        <v>759</v>
      </c>
      <c r="F122" s="178" t="s">
        <v>933</v>
      </c>
      <c r="G122" s="179" t="s">
        <v>1009</v>
      </c>
      <c r="H122" s="179" t="s">
        <v>1010</v>
      </c>
      <c r="I122" s="179" t="s">
        <v>763</v>
      </c>
      <c r="J122" s="179" t="s">
        <v>763</v>
      </c>
      <c r="K122" s="179" t="s">
        <v>763</v>
      </c>
      <c r="L122" s="179">
        <v>2</v>
      </c>
      <c r="M122" s="73" t="str">
        <f t="shared" si="180"/>
        <v>Medio</v>
      </c>
      <c r="N122" s="179">
        <v>4</v>
      </c>
      <c r="O122" s="73" t="str">
        <f t="shared" si="179"/>
        <v>Continua</v>
      </c>
      <c r="P122" s="75">
        <f t="shared" si="181"/>
        <v>8</v>
      </c>
      <c r="Q122" s="75" t="str">
        <f t="shared" si="182"/>
        <v>Medio</v>
      </c>
      <c r="R122" s="142">
        <v>25</v>
      </c>
      <c r="S122" s="73" t="str">
        <f t="shared" si="183"/>
        <v>Grave</v>
      </c>
      <c r="T122" s="75">
        <f t="shared" si="184"/>
        <v>200</v>
      </c>
      <c r="U122" s="75" t="str">
        <f t="shared" si="185"/>
        <v>II</v>
      </c>
      <c r="V122" s="76" t="str">
        <f t="shared" si="186"/>
        <v>No Aceptable  o Aceptable con control específico</v>
      </c>
      <c r="W122" s="77">
        <v>4</v>
      </c>
      <c r="X122" s="179" t="s">
        <v>1006</v>
      </c>
      <c r="Y122" s="179" t="s">
        <v>731</v>
      </c>
      <c r="Z122" s="179" t="s">
        <v>763</v>
      </c>
      <c r="AA122" s="179" t="s">
        <v>763</v>
      </c>
      <c r="AB122" s="179" t="s">
        <v>763</v>
      </c>
      <c r="AC122" s="181" t="s">
        <v>1011</v>
      </c>
      <c r="AD122" s="118" t="s">
        <v>763</v>
      </c>
      <c r="AE122" s="127" t="s">
        <v>1012</v>
      </c>
      <c r="AF122" s="102" t="s">
        <v>784</v>
      </c>
      <c r="AG122" s="73" t="s">
        <v>770</v>
      </c>
      <c r="AH122" s="80"/>
    </row>
    <row r="123" spans="2:34" s="121" customFormat="1" ht="89.25" customHeight="1" x14ac:dyDescent="0.25">
      <c r="B123" s="608"/>
      <c r="C123" s="611"/>
      <c r="D123" s="623"/>
      <c r="E123" s="122" t="s">
        <v>759</v>
      </c>
      <c r="F123" s="178" t="s">
        <v>1013</v>
      </c>
      <c r="G123" s="70" t="s">
        <v>1014</v>
      </c>
      <c r="H123" s="70" t="s">
        <v>1015</v>
      </c>
      <c r="I123" s="123" t="s">
        <v>862</v>
      </c>
      <c r="J123" s="123" t="s">
        <v>862</v>
      </c>
      <c r="K123" s="123" t="s">
        <v>862</v>
      </c>
      <c r="L123" s="122">
        <v>6</v>
      </c>
      <c r="M123" s="124" t="str">
        <f t="shared" si="180"/>
        <v>Alto</v>
      </c>
      <c r="N123" s="117">
        <v>2</v>
      </c>
      <c r="O123" s="124" t="str">
        <f t="shared" si="179"/>
        <v>Ocasional</v>
      </c>
      <c r="P123" s="215">
        <f t="shared" si="181"/>
        <v>12</v>
      </c>
      <c r="Q123" s="215" t="str">
        <f t="shared" si="182"/>
        <v>Alto</v>
      </c>
      <c r="R123" s="122">
        <v>10</v>
      </c>
      <c r="S123" s="124" t="str">
        <f t="shared" si="183"/>
        <v>Leve</v>
      </c>
      <c r="T123" s="215">
        <f t="shared" si="184"/>
        <v>120</v>
      </c>
      <c r="U123" s="215" t="str">
        <f t="shared" si="185"/>
        <v>III</v>
      </c>
      <c r="V123" s="215" t="str">
        <f t="shared" si="186"/>
        <v>Aceptable</v>
      </c>
      <c r="W123" s="124">
        <v>4</v>
      </c>
      <c r="X123" s="123" t="s">
        <v>1016</v>
      </c>
      <c r="Y123" s="117" t="s">
        <v>759</v>
      </c>
      <c r="Z123" s="117" t="s">
        <v>759</v>
      </c>
      <c r="AA123" s="122" t="s">
        <v>763</v>
      </c>
      <c r="AB123" s="123" t="s">
        <v>763</v>
      </c>
      <c r="AC123" s="123" t="s">
        <v>1003</v>
      </c>
      <c r="AD123" s="123" t="s">
        <v>763</v>
      </c>
      <c r="AE123" s="124" t="s">
        <v>799</v>
      </c>
      <c r="AF123" s="73" t="s">
        <v>769</v>
      </c>
      <c r="AG123" s="124" t="s">
        <v>770</v>
      </c>
      <c r="AH123" s="125"/>
    </row>
    <row r="124" spans="2:34" ht="89.25" customHeight="1" thickBot="1" x14ac:dyDescent="0.3">
      <c r="B124" s="609"/>
      <c r="C124" s="612"/>
      <c r="D124" s="625"/>
      <c r="E124" s="89" t="s">
        <v>754</v>
      </c>
      <c r="F124" s="129" t="s">
        <v>794</v>
      </c>
      <c r="G124" s="130" t="s">
        <v>795</v>
      </c>
      <c r="H124" s="92" t="s">
        <v>816</v>
      </c>
      <c r="I124" s="93" t="s">
        <v>763</v>
      </c>
      <c r="J124" s="93" t="s">
        <v>763</v>
      </c>
      <c r="K124" s="93" t="s">
        <v>763</v>
      </c>
      <c r="L124" s="92">
        <v>2</v>
      </c>
      <c r="M124" s="93" t="str">
        <f t="shared" si="180"/>
        <v>Medio</v>
      </c>
      <c r="N124" s="92">
        <v>2</v>
      </c>
      <c r="O124" s="93" t="str">
        <f t="shared" si="179"/>
        <v>Ocasional</v>
      </c>
      <c r="P124" s="90">
        <f t="shared" si="181"/>
        <v>4</v>
      </c>
      <c r="Q124" s="90" t="str">
        <f t="shared" si="182"/>
        <v>Bajo</v>
      </c>
      <c r="R124" s="92">
        <v>25</v>
      </c>
      <c r="S124" s="93" t="str">
        <f t="shared" si="183"/>
        <v>Grave</v>
      </c>
      <c r="T124" s="90">
        <f t="shared" si="184"/>
        <v>100</v>
      </c>
      <c r="U124" s="90" t="str">
        <f t="shared" si="185"/>
        <v>III</v>
      </c>
      <c r="V124" s="94" t="str">
        <f>+IF(U124=0,"",IF(U124="I","No Aceptable",IF(U124="II","No Aceptable  o Aceptable con control específico",IF(U124="III","Mejorable",IF(U124="IV","Aceptable","")))))</f>
        <v>Mejorable</v>
      </c>
      <c r="W124" s="95">
        <v>20</v>
      </c>
      <c r="X124" s="92" t="s">
        <v>797</v>
      </c>
      <c r="Y124" s="93" t="s">
        <v>759</v>
      </c>
      <c r="Z124" s="93" t="s">
        <v>763</v>
      </c>
      <c r="AA124" s="93" t="s">
        <v>763</v>
      </c>
      <c r="AB124" s="186" t="s">
        <v>763</v>
      </c>
      <c r="AC124" s="97" t="s">
        <v>798</v>
      </c>
      <c r="AD124" s="93" t="s">
        <v>763</v>
      </c>
      <c r="AE124" s="93" t="s">
        <v>799</v>
      </c>
      <c r="AF124" s="73" t="s">
        <v>769</v>
      </c>
      <c r="AG124" s="93" t="s">
        <v>770</v>
      </c>
      <c r="AH124" s="99"/>
    </row>
    <row r="125" spans="2:34" ht="89.25" customHeight="1" thickBot="1" x14ac:dyDescent="0.3">
      <c r="B125" s="588" t="s">
        <v>756</v>
      </c>
      <c r="C125" s="591" t="s">
        <v>1017</v>
      </c>
      <c r="D125" s="594" t="s">
        <v>1018</v>
      </c>
      <c r="E125" s="200" t="s">
        <v>759</v>
      </c>
      <c r="F125" s="217" t="s">
        <v>760</v>
      </c>
      <c r="G125" s="200" t="s">
        <v>810</v>
      </c>
      <c r="H125" s="200" t="s">
        <v>819</v>
      </c>
      <c r="I125" s="136" t="s">
        <v>763</v>
      </c>
      <c r="J125" s="136" t="s">
        <v>763</v>
      </c>
      <c r="K125" s="136" t="s">
        <v>763</v>
      </c>
      <c r="L125" s="134">
        <v>2</v>
      </c>
      <c r="M125" s="136" t="str">
        <f>+IF(L125="","Bajo",IF(L125=2,"Medio",IF(L125=6,"Alto",IF(L125=10,"Muy Alto",""))))</f>
        <v>Medio</v>
      </c>
      <c r="N125" s="134">
        <v>2</v>
      </c>
      <c r="O125" s="136" t="str">
        <f t="shared" si="179"/>
        <v>Ocasional</v>
      </c>
      <c r="P125" s="137">
        <f>+IF(L125="",N125,(N125*L125))</f>
        <v>4</v>
      </c>
      <c r="Q125" s="137" t="str">
        <f>+IF(P125=0,"",IF(P125&lt;5,"Bajo",IF(P125&lt;9,"Medio",IF(P125&lt;21,"Alto",IF(P125&lt;41,"Muy Alto","")))))</f>
        <v>Bajo</v>
      </c>
      <c r="R125" s="134">
        <v>25</v>
      </c>
      <c r="S125" s="136" t="str">
        <f>+IF(R125=0,"",IF(R125&lt;11,"Leve",IF(R125&lt;26,"Grave",IF(R125&lt;61,"Muy Grave",IF(R125&lt;101,"Muerte","")))))</f>
        <v>Grave</v>
      </c>
      <c r="T125" s="137">
        <f>+R125*P125</f>
        <v>100</v>
      </c>
      <c r="U125" s="137" t="str">
        <f>+IF(T125=0,"",IF(T125&lt;21,"IV",IF(T125&lt;121,"III",IF(T125&lt;501,"II",IF(T125&lt;4001,"I","")))))</f>
        <v>III</v>
      </c>
      <c r="V125" s="138" t="str">
        <f>+IF(U125=0,"",IF(U125="I","No Aceptable",IF(U125="II","No Aceptable  o Aceptable con control específico",IF(U125="III","Mejorable",IF(U125="IV","Aceptable","")))))</f>
        <v>Mejorable</v>
      </c>
      <c r="W125" s="139">
        <v>7</v>
      </c>
      <c r="X125" s="200" t="s">
        <v>915</v>
      </c>
      <c r="Y125" s="112" t="s">
        <v>759</v>
      </c>
      <c r="Z125" s="136" t="s">
        <v>763</v>
      </c>
      <c r="AA125" s="136" t="s">
        <v>763</v>
      </c>
      <c r="AB125" s="218" t="s">
        <v>763</v>
      </c>
      <c r="AC125" s="219" t="s">
        <v>812</v>
      </c>
      <c r="AD125" s="220" t="s">
        <v>767</v>
      </c>
      <c r="AE125" s="136" t="s">
        <v>783</v>
      </c>
      <c r="AF125" s="136" t="s">
        <v>769</v>
      </c>
      <c r="AG125" s="136" t="s">
        <v>770</v>
      </c>
      <c r="AH125" s="136"/>
    </row>
    <row r="126" spans="2:34" ht="89.25" customHeight="1" thickBot="1" x14ac:dyDescent="0.3">
      <c r="B126" s="588"/>
      <c r="C126" s="591"/>
      <c r="D126" s="594"/>
      <c r="E126" s="70" t="s">
        <v>759</v>
      </c>
      <c r="F126" s="71" t="s">
        <v>772</v>
      </c>
      <c r="G126" s="70" t="s">
        <v>977</v>
      </c>
      <c r="H126" s="70" t="s">
        <v>774</v>
      </c>
      <c r="I126" s="73" t="s">
        <v>763</v>
      </c>
      <c r="J126" s="73" t="s">
        <v>763</v>
      </c>
      <c r="K126" s="73" t="s">
        <v>763</v>
      </c>
      <c r="L126" s="74">
        <v>6</v>
      </c>
      <c r="M126" s="73" t="str">
        <f t="shared" ref="M126" si="187">+IF(L126="","Bajo",IF(L126=2,"Medio",IF(L126=6,"Alto",IF(L126=10,"Muy Alto",""))))</f>
        <v>Alto</v>
      </c>
      <c r="N126" s="74">
        <v>3</v>
      </c>
      <c r="O126" s="73" t="str">
        <f>+IF(N126=0,"",IF(N126=1,"Esporádica",IF(N126=2,"Ocasional",IF(N126=3,"Frecuente",IF(N126=4,"Continua","")))))</f>
        <v>Frecuente</v>
      </c>
      <c r="P126" s="75">
        <f t="shared" ref="P126" si="188">+IF(L126="",N126,(N126*L126))</f>
        <v>18</v>
      </c>
      <c r="Q126" s="75" t="str">
        <f t="shared" ref="Q126" si="189">+IF(P126=0,"",IF(P126&lt;5,"Bajo",IF(P126&lt;9,"Medio",IF(P126&lt;21,"Alto",IF(P126&lt;41,"Muy Alto","")))))</f>
        <v>Alto</v>
      </c>
      <c r="R126" s="74">
        <v>25</v>
      </c>
      <c r="S126" s="73" t="str">
        <f t="shared" ref="S126" si="190">+IF(R126=0,"",IF(R126&lt;11,"Leve",IF(R126&lt;26,"Grave",IF(R126&lt;61,"Muy Grave",IF(R126&lt;101,"Muerte","")))))</f>
        <v>Grave</v>
      </c>
      <c r="T126" s="75">
        <f t="shared" ref="T126" si="191">+R126*P126</f>
        <v>450</v>
      </c>
      <c r="U126" s="75" t="str">
        <f t="shared" ref="U126" si="192">+IF(T126=0,"",IF(T126&lt;21,"IV",IF(T126&lt;121,"III",IF(T126&lt;501,"II",IF(T126&lt;4001,"I","")))))</f>
        <v>II</v>
      </c>
      <c r="V126" s="76" t="str">
        <f t="shared" ref="V126" si="193">+IF(U126=0,"",IF(U126="I","No Aceptable",IF(U126="II","No Aceptable  o Aceptable con control específico",IF(U126="III","Aceptable",IF(U126="IV","Aceptable","")))))</f>
        <v>No Aceptable  o Aceptable con control específico</v>
      </c>
      <c r="W126" s="77">
        <v>7</v>
      </c>
      <c r="X126" s="70" t="s">
        <v>775</v>
      </c>
      <c r="Y126" s="73" t="s">
        <v>759</v>
      </c>
      <c r="Z126" s="73" t="s">
        <v>763</v>
      </c>
      <c r="AA126" s="73" t="s">
        <v>763</v>
      </c>
      <c r="AB126" s="78" t="s">
        <v>814</v>
      </c>
      <c r="AC126" s="79" t="s">
        <v>776</v>
      </c>
      <c r="AD126" s="70" t="s">
        <v>763</v>
      </c>
      <c r="AE126" s="73" t="s">
        <v>813</v>
      </c>
      <c r="AF126" s="73" t="s">
        <v>769</v>
      </c>
      <c r="AG126" s="58" t="s">
        <v>770</v>
      </c>
      <c r="AH126" s="73"/>
    </row>
    <row r="127" spans="2:34" ht="89.25" customHeight="1" thickBot="1" x14ac:dyDescent="0.3">
      <c r="B127" s="588"/>
      <c r="C127" s="591"/>
      <c r="D127" s="594"/>
      <c r="E127" s="83" t="s">
        <v>759</v>
      </c>
      <c r="F127" s="71" t="s">
        <v>778</v>
      </c>
      <c r="G127" s="84" t="s">
        <v>779</v>
      </c>
      <c r="H127" s="74" t="s">
        <v>780</v>
      </c>
      <c r="I127" s="73" t="s">
        <v>763</v>
      </c>
      <c r="J127" s="73" t="s">
        <v>763</v>
      </c>
      <c r="K127" s="73" t="s">
        <v>763</v>
      </c>
      <c r="L127" s="74">
        <v>6</v>
      </c>
      <c r="M127" s="73" t="str">
        <f>+IF(L127="","Bajo",IF(L127=2,"Medio",IF(L127=6,"Alto",IF(L127=10,"Muy Alto",""))))</f>
        <v>Alto</v>
      </c>
      <c r="N127" s="74">
        <v>3</v>
      </c>
      <c r="O127" s="73" t="str">
        <f t="shared" ref="O127:O133" si="194">+IF(N127=0,"",IF(N127=1,"Esporádica",IF(N127=2,"Ocasional",IF(N127=3,"Frecuente",IF(N127=4,"Continua","")))))</f>
        <v>Frecuente</v>
      </c>
      <c r="P127" s="75">
        <f>+IF(L127="",N127,(N127*L127))</f>
        <v>18</v>
      </c>
      <c r="Q127" s="75" t="str">
        <f>+IF(P127=0,"",IF(P127&lt;5,"Bajo",IF(P127&lt;9,"Medio",IF(P127&lt;21,"Alto",IF(P127&lt;41,"Muy Alto","")))))</f>
        <v>Alto</v>
      </c>
      <c r="R127" s="74">
        <v>25</v>
      </c>
      <c r="S127" s="73" t="str">
        <f>+IF(R127=0,"",IF(R127&lt;11,"Leve",IF(R127&lt;26,"Grave",IF(R127&lt;61,"Muy Grave",IF(R127&lt;101,"Muerte","")))))</f>
        <v>Grave</v>
      </c>
      <c r="T127" s="75">
        <f>+R127*P127</f>
        <v>450</v>
      </c>
      <c r="U127" s="75" t="str">
        <f>+IF(T127=0,"",IF(T127&lt;21,"IV",IF(T127&lt;121,"III",IF(T127&lt;501,"II",IF(T127&lt;4001,"I","")))))</f>
        <v>II</v>
      </c>
      <c r="V127" s="76" t="str">
        <f>+IF(U127=0,"",IF(U127="I","No Aceptable",IF(U127="II","No Aceptable  o Aceptable con control específico",IF(U127="III","Mejorable",IF(U127="IV","Aceptable","")))))</f>
        <v>No Aceptable  o Aceptable con control específico</v>
      </c>
      <c r="W127" s="77">
        <v>7</v>
      </c>
      <c r="X127" s="74" t="s">
        <v>780</v>
      </c>
      <c r="Y127" s="112" t="s">
        <v>759</v>
      </c>
      <c r="Z127" s="102" t="s">
        <v>763</v>
      </c>
      <c r="AA127" s="102" t="s">
        <v>763</v>
      </c>
      <c r="AB127" s="103" t="s">
        <v>787</v>
      </c>
      <c r="AC127" s="103" t="s">
        <v>782</v>
      </c>
      <c r="AD127" s="112" t="s">
        <v>763</v>
      </c>
      <c r="AE127" s="73" t="s">
        <v>783</v>
      </c>
      <c r="AF127" s="73" t="s">
        <v>784</v>
      </c>
      <c r="AG127" s="58" t="s">
        <v>770</v>
      </c>
      <c r="AH127" s="73"/>
    </row>
    <row r="128" spans="2:34" ht="89.25" customHeight="1" thickBot="1" x14ac:dyDescent="0.3">
      <c r="B128" s="588"/>
      <c r="C128" s="591"/>
      <c r="D128" s="594"/>
      <c r="E128" s="83" t="s">
        <v>759</v>
      </c>
      <c r="F128" s="71" t="s">
        <v>785</v>
      </c>
      <c r="G128" s="84" t="s">
        <v>786</v>
      </c>
      <c r="H128" s="74" t="s">
        <v>780</v>
      </c>
      <c r="I128" s="73" t="s">
        <v>763</v>
      </c>
      <c r="J128" s="73" t="s">
        <v>763</v>
      </c>
      <c r="K128" s="73" t="s">
        <v>763</v>
      </c>
      <c r="L128" s="74">
        <v>6</v>
      </c>
      <c r="M128" s="73" t="str">
        <f>+IF(L128="","Bajo",IF(L128=2,"Medio",IF(L128=6,"Alto",IF(L128=10,"Muy Alto",""))))</f>
        <v>Alto</v>
      </c>
      <c r="N128" s="74">
        <v>3</v>
      </c>
      <c r="O128" s="73" t="str">
        <f t="shared" si="194"/>
        <v>Frecuente</v>
      </c>
      <c r="P128" s="75">
        <f t="shared" ref="P128:P131" si="195">+IF(L128="",N128,(N128*L128))</f>
        <v>18</v>
      </c>
      <c r="Q128" s="75" t="str">
        <f t="shared" ref="Q128:Q131" si="196">+IF(P128=0,"",IF(P128&lt;5,"Bajo",IF(P128&lt;9,"Medio",IF(P128&lt;21,"Alto",IF(P128&lt;41,"Muy Alto","")))))</f>
        <v>Alto</v>
      </c>
      <c r="R128" s="74">
        <v>25</v>
      </c>
      <c r="S128" s="73" t="str">
        <f t="shared" ref="S128:S129" si="197">+IF(R128=0,"",IF(R128&lt;11,"Leve",IF(R128&lt;26,"Grave",IF(R128&lt;61,"Muy Grave",IF(R128&lt;101,"Muerte","")))))</f>
        <v>Grave</v>
      </c>
      <c r="T128" s="75">
        <f t="shared" ref="T128:T131" si="198">+R128*P128</f>
        <v>450</v>
      </c>
      <c r="U128" s="75" t="str">
        <f t="shared" ref="U128:U134" si="199">+IF(T128=0,"",IF(T128&lt;21,"IV",IF(T128&lt;121,"III",IF(T128&lt;501,"II",IF(T128&lt;4001,"I","")))))</f>
        <v>II</v>
      </c>
      <c r="V128" s="76" t="str">
        <f t="shared" ref="V128:V130" si="200">+IF(U128=0,"",IF(U128="I","No Aceptable",IF(U128="II","No Aceptable  o Aceptable con control específico",IF(U128="III","Aceptable",IF(U128="IV","Aceptable","")))))</f>
        <v>No Aceptable  o Aceptable con control específico</v>
      </c>
      <c r="W128" s="77">
        <v>7</v>
      </c>
      <c r="X128" s="74" t="s">
        <v>780</v>
      </c>
      <c r="Y128" s="73" t="s">
        <v>759</v>
      </c>
      <c r="Z128" s="73" t="s">
        <v>763</v>
      </c>
      <c r="AA128" s="73" t="s">
        <v>763</v>
      </c>
      <c r="AB128" s="78" t="s">
        <v>787</v>
      </c>
      <c r="AC128" s="78" t="s">
        <v>782</v>
      </c>
      <c r="AD128" s="73" t="s">
        <v>763</v>
      </c>
      <c r="AE128" s="73" t="s">
        <v>783</v>
      </c>
      <c r="AF128" s="73" t="s">
        <v>784</v>
      </c>
      <c r="AG128" s="58" t="s">
        <v>770</v>
      </c>
      <c r="AH128" s="73"/>
    </row>
    <row r="129" spans="2:34" ht="89.25" customHeight="1" thickBot="1" x14ac:dyDescent="0.3">
      <c r="B129" s="588"/>
      <c r="C129" s="591"/>
      <c r="D129" s="594"/>
      <c r="E129" s="83" t="s">
        <v>759</v>
      </c>
      <c r="F129" s="71" t="s">
        <v>785</v>
      </c>
      <c r="G129" s="84" t="s">
        <v>820</v>
      </c>
      <c r="H129" s="74" t="s">
        <v>780</v>
      </c>
      <c r="I129" s="73" t="s">
        <v>763</v>
      </c>
      <c r="J129" s="73" t="s">
        <v>763</v>
      </c>
      <c r="K129" s="73" t="s">
        <v>763</v>
      </c>
      <c r="L129" s="74">
        <v>2</v>
      </c>
      <c r="M129" s="73" t="str">
        <f t="shared" ref="M129:M130" si="201">+IF(L129="","Bajo",IF(L129=2,"Medio",IF(L129=6,"Alto",IF(L129=10,"Muy Alto",""))))</f>
        <v>Medio</v>
      </c>
      <c r="N129" s="74">
        <v>2</v>
      </c>
      <c r="O129" s="73" t="str">
        <f t="shared" si="194"/>
        <v>Ocasional</v>
      </c>
      <c r="P129" s="75">
        <f t="shared" si="195"/>
        <v>4</v>
      </c>
      <c r="Q129" s="75" t="str">
        <f t="shared" si="196"/>
        <v>Bajo</v>
      </c>
      <c r="R129" s="74">
        <v>25</v>
      </c>
      <c r="S129" s="73" t="str">
        <f t="shared" si="197"/>
        <v>Grave</v>
      </c>
      <c r="T129" s="75">
        <f t="shared" si="198"/>
        <v>100</v>
      </c>
      <c r="U129" s="75" t="str">
        <f t="shared" si="199"/>
        <v>III</v>
      </c>
      <c r="V129" s="76" t="str">
        <f t="shared" si="200"/>
        <v>Aceptable</v>
      </c>
      <c r="W129" s="77">
        <v>7</v>
      </c>
      <c r="X129" s="74" t="s">
        <v>780</v>
      </c>
      <c r="Y129" s="73" t="s">
        <v>759</v>
      </c>
      <c r="Z129" s="73" t="s">
        <v>763</v>
      </c>
      <c r="AA129" s="73" t="s">
        <v>763</v>
      </c>
      <c r="AB129" s="78" t="s">
        <v>789</v>
      </c>
      <c r="AC129" s="78" t="s">
        <v>782</v>
      </c>
      <c r="AD129" s="73" t="s">
        <v>763</v>
      </c>
      <c r="AE129" s="73" t="s">
        <v>783</v>
      </c>
      <c r="AF129" s="73" t="s">
        <v>769</v>
      </c>
      <c r="AG129" s="58" t="s">
        <v>770</v>
      </c>
      <c r="AH129" s="73"/>
    </row>
    <row r="130" spans="2:34" ht="89.25" customHeight="1" thickBot="1" x14ac:dyDescent="0.3">
      <c r="B130" s="588"/>
      <c r="C130" s="591"/>
      <c r="D130" s="594"/>
      <c r="E130" s="83" t="s">
        <v>759</v>
      </c>
      <c r="F130" s="71" t="s">
        <v>790</v>
      </c>
      <c r="G130" s="84" t="s">
        <v>791</v>
      </c>
      <c r="H130" s="74" t="s">
        <v>792</v>
      </c>
      <c r="I130" s="73" t="s">
        <v>763</v>
      </c>
      <c r="J130" s="73" t="s">
        <v>763</v>
      </c>
      <c r="K130" s="73" t="s">
        <v>763</v>
      </c>
      <c r="L130" s="74">
        <v>2</v>
      </c>
      <c r="M130" s="102" t="str">
        <f t="shared" si="201"/>
        <v>Medio</v>
      </c>
      <c r="N130" s="109">
        <v>2</v>
      </c>
      <c r="O130" s="102" t="str">
        <f t="shared" si="194"/>
        <v>Ocasional</v>
      </c>
      <c r="P130" s="107">
        <f t="shared" si="195"/>
        <v>4</v>
      </c>
      <c r="Q130" s="107" t="str">
        <f t="shared" si="196"/>
        <v>Bajo</v>
      </c>
      <c r="R130" s="109">
        <v>25</v>
      </c>
      <c r="S130" s="102" t="str">
        <f>+IF(R130=0,"",IF(R130&lt;11,"Leve",IF(R130&lt;26,"Grave",IF(R130&lt;61,"Muy Grave",IF(R130&lt;101,"Muerte","")))))</f>
        <v>Grave</v>
      </c>
      <c r="T130" s="107">
        <f t="shared" si="198"/>
        <v>100</v>
      </c>
      <c r="U130" s="107" t="str">
        <f t="shared" si="199"/>
        <v>III</v>
      </c>
      <c r="V130" s="110" t="str">
        <f t="shared" si="200"/>
        <v>Aceptable</v>
      </c>
      <c r="W130" s="111">
        <v>7</v>
      </c>
      <c r="X130" s="109" t="s">
        <v>792</v>
      </c>
      <c r="Y130" s="112" t="s">
        <v>759</v>
      </c>
      <c r="Z130" s="112" t="s">
        <v>763</v>
      </c>
      <c r="AA130" s="112" t="s">
        <v>763</v>
      </c>
      <c r="AB130" s="113" t="s">
        <v>765</v>
      </c>
      <c r="AC130" s="113" t="s">
        <v>793</v>
      </c>
      <c r="AD130" s="112" t="s">
        <v>763</v>
      </c>
      <c r="AE130" s="73" t="s">
        <v>1019</v>
      </c>
      <c r="AF130" s="73" t="s">
        <v>769</v>
      </c>
      <c r="AG130" s="58" t="s">
        <v>770</v>
      </c>
      <c r="AH130" s="73"/>
    </row>
    <row r="131" spans="2:34" ht="89.25" customHeight="1" thickBot="1" x14ac:dyDescent="0.3">
      <c r="B131" s="588"/>
      <c r="C131" s="591"/>
      <c r="D131" s="594"/>
      <c r="E131" s="83" t="s">
        <v>759</v>
      </c>
      <c r="F131" s="71" t="s">
        <v>794</v>
      </c>
      <c r="G131" s="70" t="s">
        <v>795</v>
      </c>
      <c r="H131" s="74" t="s">
        <v>816</v>
      </c>
      <c r="I131" s="73" t="s">
        <v>763</v>
      </c>
      <c r="J131" s="73" t="s">
        <v>763</v>
      </c>
      <c r="K131" s="73" t="s">
        <v>763</v>
      </c>
      <c r="L131" s="74">
        <v>2</v>
      </c>
      <c r="M131" s="73" t="str">
        <f>+IF(L131="","Bajo",IF(L131=2,"Medio",IF(L131=6,"Alto",IF(L131=10,"Muy Alto",""))))</f>
        <v>Medio</v>
      </c>
      <c r="N131" s="74">
        <v>2</v>
      </c>
      <c r="O131" s="73" t="str">
        <f t="shared" si="194"/>
        <v>Ocasional</v>
      </c>
      <c r="P131" s="75">
        <f t="shared" si="195"/>
        <v>4</v>
      </c>
      <c r="Q131" s="75" t="str">
        <f t="shared" si="196"/>
        <v>Bajo</v>
      </c>
      <c r="R131" s="74">
        <v>25</v>
      </c>
      <c r="S131" s="73" t="str">
        <f t="shared" ref="S131" si="202">+IF(R131=0,"",IF(R131&lt;11,"Leve",IF(R131&lt;26,"Grave",IF(R131&lt;61,"Muy Grave",IF(R131&lt;101,"Muerte","")))))</f>
        <v>Grave</v>
      </c>
      <c r="T131" s="75">
        <f t="shared" si="198"/>
        <v>100</v>
      </c>
      <c r="U131" s="75" t="str">
        <f t="shared" si="199"/>
        <v>III</v>
      </c>
      <c r="V131" s="76" t="str">
        <f>+IF(U131=0,"",IF(U131="I","No Aceptable",IF(U131="II","No Aceptable  o Aceptable con control específico",IF(U131="III","Mejorable",IF(U131="IV","Aceptable","")))))</f>
        <v>Mejorable</v>
      </c>
      <c r="W131" s="77">
        <v>7</v>
      </c>
      <c r="X131" s="74" t="s">
        <v>797</v>
      </c>
      <c r="Y131" s="73" t="s">
        <v>759</v>
      </c>
      <c r="Z131" s="73" t="s">
        <v>763</v>
      </c>
      <c r="AA131" s="73" t="s">
        <v>763</v>
      </c>
      <c r="AB131" s="78" t="s">
        <v>765</v>
      </c>
      <c r="AC131" s="78" t="s">
        <v>798</v>
      </c>
      <c r="AD131" s="73" t="s">
        <v>763</v>
      </c>
      <c r="AE131" s="73" t="s">
        <v>799</v>
      </c>
      <c r="AF131" s="73" t="s">
        <v>825</v>
      </c>
      <c r="AG131" s="58" t="s">
        <v>770</v>
      </c>
      <c r="AH131" s="73"/>
    </row>
    <row r="132" spans="2:34" ht="89.25" customHeight="1" thickBot="1" x14ac:dyDescent="0.3">
      <c r="B132" s="588"/>
      <c r="C132" s="591"/>
      <c r="D132" s="594"/>
      <c r="E132" s="83" t="s">
        <v>759</v>
      </c>
      <c r="F132" s="71" t="s">
        <v>794</v>
      </c>
      <c r="G132" s="118" t="s">
        <v>833</v>
      </c>
      <c r="H132" s="119" t="s">
        <v>834</v>
      </c>
      <c r="I132" s="73" t="s">
        <v>763</v>
      </c>
      <c r="J132" s="73" t="s">
        <v>763</v>
      </c>
      <c r="K132" s="73" t="s">
        <v>763</v>
      </c>
      <c r="L132" s="74">
        <v>2</v>
      </c>
      <c r="M132" s="73" t="str">
        <f>+IF(L132="","Bajo",IF(L132=2,"Medio",IF(L132=6,"Alto",IF(L132=10,"Muy Alto",""))))</f>
        <v>Medio</v>
      </c>
      <c r="N132" s="74">
        <v>2</v>
      </c>
      <c r="O132" s="73" t="str">
        <f t="shared" si="194"/>
        <v>Ocasional</v>
      </c>
      <c r="P132" s="75">
        <f>+IF(L132="",N132,(N132*L132))</f>
        <v>4</v>
      </c>
      <c r="Q132" s="75" t="str">
        <f>+IF(P132=0,"",IF(P132&lt;5,"Bajo",IF(P132&lt;9,"Medio",IF(P132&lt;21,"Alto",IF(P132&lt;41,"Muy Alto","")))))</f>
        <v>Bajo</v>
      </c>
      <c r="R132" s="74">
        <v>25</v>
      </c>
      <c r="S132" s="73" t="str">
        <f>+IF(R132=0,"",IF(R132&lt;11,"Leve",IF(R132&lt;26,"Grave",IF(R132&lt;61,"Muy Grave",IF(R132&lt;101,"Muerte","")))))</f>
        <v>Grave</v>
      </c>
      <c r="T132" s="75">
        <f>+R132*P132</f>
        <v>100</v>
      </c>
      <c r="U132" s="75" t="str">
        <f t="shared" si="199"/>
        <v>III</v>
      </c>
      <c r="V132" s="76" t="str">
        <f>+IF(U132=0,"",IF(U132="I","No Aceptable",IF(U132="II","No Aceptable  o Aceptable con control específico",IF(U132="III","Mejorable",IF(U132="IV","Aceptable","")))))</f>
        <v>Mejorable</v>
      </c>
      <c r="W132" s="77">
        <v>7</v>
      </c>
      <c r="X132" s="118" t="s">
        <v>835</v>
      </c>
      <c r="Y132" s="73" t="s">
        <v>759</v>
      </c>
      <c r="Z132" s="73" t="s">
        <v>763</v>
      </c>
      <c r="AA132" s="73" t="s">
        <v>763</v>
      </c>
      <c r="AB132" s="78" t="s">
        <v>765</v>
      </c>
      <c r="AC132" s="120" t="s">
        <v>836</v>
      </c>
      <c r="AD132" s="73" t="s">
        <v>763</v>
      </c>
      <c r="AE132" s="73" t="s">
        <v>799</v>
      </c>
      <c r="AF132" s="73" t="s">
        <v>769</v>
      </c>
      <c r="AG132" s="58" t="s">
        <v>770</v>
      </c>
      <c r="AH132" s="73"/>
    </row>
    <row r="133" spans="2:34" ht="89.25" customHeight="1" thickBot="1" x14ac:dyDescent="0.3">
      <c r="B133" s="588"/>
      <c r="C133" s="591"/>
      <c r="D133" s="594"/>
      <c r="E133" s="83" t="s">
        <v>759</v>
      </c>
      <c r="F133" s="75" t="s">
        <v>800</v>
      </c>
      <c r="G133" s="84" t="s">
        <v>801</v>
      </c>
      <c r="H133" s="74" t="s">
        <v>802</v>
      </c>
      <c r="I133" s="73" t="s">
        <v>763</v>
      </c>
      <c r="J133" s="73" t="s">
        <v>763</v>
      </c>
      <c r="K133" s="73" t="s">
        <v>763</v>
      </c>
      <c r="L133" s="74">
        <v>6</v>
      </c>
      <c r="M133" s="73" t="str">
        <f t="shared" ref="M133:M134" si="203">+IF(L133="","Bajo",IF(L133=2,"Medio",IF(L133=6,"Alto",IF(L133=10,"Muy Alto",""))))</f>
        <v>Alto</v>
      </c>
      <c r="N133" s="74">
        <v>2</v>
      </c>
      <c r="O133" s="73" t="str">
        <f t="shared" si="194"/>
        <v>Ocasional</v>
      </c>
      <c r="P133" s="75">
        <f t="shared" ref="P133:P134" si="204">+IF(L133="",N133,(N133*L133))</f>
        <v>12</v>
      </c>
      <c r="Q133" s="75" t="str">
        <f t="shared" ref="Q133:Q134" si="205">+IF(P133=0,"",IF(P133&lt;5,"Bajo",IF(P133&lt;9,"Medio",IF(P133&lt;21,"Alto",IF(P133&lt;41,"Muy Alto","")))))</f>
        <v>Alto</v>
      </c>
      <c r="R133" s="74">
        <v>25</v>
      </c>
      <c r="S133" s="73" t="str">
        <f t="shared" ref="S133:S134" si="206">+IF(R133=0,"",IF(R133&lt;11,"Leve",IF(R133&lt;26,"Grave",IF(R133&lt;61,"Muy Grave",IF(R133&lt;101,"Muerte","")))))</f>
        <v>Grave</v>
      </c>
      <c r="T133" s="75">
        <f>+R133*P133</f>
        <v>300</v>
      </c>
      <c r="U133" s="75" t="str">
        <f t="shared" si="199"/>
        <v>II</v>
      </c>
      <c r="V133" s="76" t="str">
        <f t="shared" ref="V133:V134" si="207">+IF(U133=0,"",IF(U133="I","No Aceptable",IF(U133="II","No Aceptable  o Aceptable con control específico",IF(U133="III","Aceptable",IF(U133="IV","Aceptable","")))))</f>
        <v>No Aceptable  o Aceptable con control específico</v>
      </c>
      <c r="W133" s="77">
        <v>7</v>
      </c>
      <c r="X133" s="74" t="s">
        <v>803</v>
      </c>
      <c r="Y133" s="73" t="s">
        <v>759</v>
      </c>
      <c r="Z133" s="73" t="s">
        <v>763</v>
      </c>
      <c r="AA133" s="73" t="s">
        <v>763</v>
      </c>
      <c r="AB133" s="78" t="s">
        <v>765</v>
      </c>
      <c r="AC133" s="78" t="s">
        <v>804</v>
      </c>
      <c r="AD133" s="73" t="s">
        <v>763</v>
      </c>
      <c r="AE133" s="73" t="s">
        <v>799</v>
      </c>
      <c r="AF133" s="73" t="s">
        <v>784</v>
      </c>
      <c r="AG133" s="58" t="s">
        <v>770</v>
      </c>
      <c r="AH133" s="73"/>
    </row>
    <row r="134" spans="2:34" ht="89.25" customHeight="1" thickBot="1" x14ac:dyDescent="0.3">
      <c r="B134" s="588"/>
      <c r="C134" s="591"/>
      <c r="D134" s="594"/>
      <c r="E134" s="106" t="s">
        <v>759</v>
      </c>
      <c r="F134" s="107" t="s">
        <v>805</v>
      </c>
      <c r="G134" s="108" t="s">
        <v>806</v>
      </c>
      <c r="H134" s="109" t="s">
        <v>802</v>
      </c>
      <c r="I134" s="102" t="s">
        <v>763</v>
      </c>
      <c r="J134" s="102" t="s">
        <v>763</v>
      </c>
      <c r="K134" s="102" t="s">
        <v>763</v>
      </c>
      <c r="L134" s="109">
        <v>6</v>
      </c>
      <c r="M134" s="112" t="str">
        <f t="shared" si="203"/>
        <v>Alto</v>
      </c>
      <c r="N134" s="153">
        <v>3</v>
      </c>
      <c r="O134" s="112" t="str">
        <f>+IF(N134=0,"",IF(N134=1,"Esporádica",IF(N134=2,"Ocasional",IF(N134=3,"Frecuente",IF(N134=4,"Continua","")))))</f>
        <v>Frecuente</v>
      </c>
      <c r="P134" s="154">
        <f t="shared" si="204"/>
        <v>18</v>
      </c>
      <c r="Q134" s="154" t="str">
        <f t="shared" si="205"/>
        <v>Alto</v>
      </c>
      <c r="R134" s="153">
        <v>25</v>
      </c>
      <c r="S134" s="112" t="str">
        <f t="shared" si="206"/>
        <v>Grave</v>
      </c>
      <c r="T134" s="154">
        <f t="shared" ref="T134" si="208">+R134*P134</f>
        <v>450</v>
      </c>
      <c r="U134" s="154" t="str">
        <f t="shared" si="199"/>
        <v>II</v>
      </c>
      <c r="V134" s="155" t="str">
        <f t="shared" si="207"/>
        <v>No Aceptable  o Aceptable con control específico</v>
      </c>
      <c r="W134" s="156">
        <v>7</v>
      </c>
      <c r="X134" s="153" t="s">
        <v>803</v>
      </c>
      <c r="Y134" s="112" t="s">
        <v>759</v>
      </c>
      <c r="Z134" s="112" t="s">
        <v>763</v>
      </c>
      <c r="AA134" s="112" t="s">
        <v>763</v>
      </c>
      <c r="AB134" s="113" t="s">
        <v>765</v>
      </c>
      <c r="AC134" s="113" t="s">
        <v>807</v>
      </c>
      <c r="AD134" s="112" t="s">
        <v>763</v>
      </c>
      <c r="AE134" s="102" t="s">
        <v>799</v>
      </c>
      <c r="AF134" s="102" t="s">
        <v>784</v>
      </c>
      <c r="AG134" s="64" t="s">
        <v>770</v>
      </c>
      <c r="AH134" s="102"/>
    </row>
    <row r="135" spans="2:34" ht="89.25" customHeight="1" x14ac:dyDescent="0.25">
      <c r="B135" s="607" t="s">
        <v>756</v>
      </c>
      <c r="C135" s="610" t="s">
        <v>1020</v>
      </c>
      <c r="D135" s="613" t="s">
        <v>1021</v>
      </c>
      <c r="E135" s="55" t="s">
        <v>759</v>
      </c>
      <c r="F135" s="56" t="s">
        <v>760</v>
      </c>
      <c r="G135" s="55" t="s">
        <v>810</v>
      </c>
      <c r="H135" s="55" t="s">
        <v>845</v>
      </c>
      <c r="I135" s="58" t="s">
        <v>763</v>
      </c>
      <c r="J135" s="58" t="s">
        <v>763</v>
      </c>
      <c r="K135" s="58" t="s">
        <v>763</v>
      </c>
      <c r="L135" s="59">
        <v>2</v>
      </c>
      <c r="M135" s="58" t="str">
        <f>+IF(L135="","Bajo",IF(L135=2,"Medio",IF(L135=6,"Alto",IF(L135=10,"Muy Alto",""))))</f>
        <v>Medio</v>
      </c>
      <c r="N135" s="59">
        <v>2</v>
      </c>
      <c r="O135" s="58" t="str">
        <f t="shared" ref="O135" si="209">+IF(N135=0,"",IF(N135=1,"Esporádica",IF(N135=2,"Ocasional",IF(N135=3,"Frecuente",IF(N135=4,"Continua","")))))</f>
        <v>Ocasional</v>
      </c>
      <c r="P135" s="60">
        <f>+IF(L135="",N135,(N135*L135))</f>
        <v>4</v>
      </c>
      <c r="Q135" s="60" t="str">
        <f>+IF(P135=0,"",IF(P135&lt;5,"Bajo",IF(P135&lt;9,"Medio",IF(P135&lt;21,"Alto",IF(P135&lt;41,"Muy Alto","")))))</f>
        <v>Bajo</v>
      </c>
      <c r="R135" s="59">
        <v>25</v>
      </c>
      <c r="S135" s="58" t="str">
        <f>+IF(R135=0,"",IF(R135&lt;11,"Leve",IF(R135&lt;26,"Grave",IF(R135&lt;61,"Muy Grave",IF(R135&lt;101,"Muerte","")))))</f>
        <v>Grave</v>
      </c>
      <c r="T135" s="60">
        <f>+R135*P135</f>
        <v>100</v>
      </c>
      <c r="U135" s="60" t="str">
        <f>+IF(T135=0,"",IF(T135&lt;21,"IV",IF(T135&lt;121,"III",IF(T135&lt;501,"II",IF(T135&lt;4001,"I","")))))</f>
        <v>III</v>
      </c>
      <c r="V135" s="61" t="str">
        <f>+IF(U135=0,"",IF(U135="I","No Aceptable",IF(U135="II","No Aceptable  o Aceptable con control específico",IF(U135="III","Mejorable",IF(U135="IV","Aceptable","")))))</f>
        <v>Mejorable</v>
      </c>
      <c r="W135" s="62">
        <v>4</v>
      </c>
      <c r="X135" s="55" t="s">
        <v>915</v>
      </c>
      <c r="Y135" s="58" t="s">
        <v>759</v>
      </c>
      <c r="Z135" s="58" t="s">
        <v>763</v>
      </c>
      <c r="AA135" s="58" t="s">
        <v>763</v>
      </c>
      <c r="AB135" s="101" t="s">
        <v>765</v>
      </c>
      <c r="AC135" s="100" t="s">
        <v>812</v>
      </c>
      <c r="AD135" s="100" t="s">
        <v>767</v>
      </c>
      <c r="AE135" s="58" t="s">
        <v>1022</v>
      </c>
      <c r="AF135" s="58" t="s">
        <v>769</v>
      </c>
      <c r="AG135" s="58" t="s">
        <v>770</v>
      </c>
      <c r="AH135" s="67"/>
    </row>
    <row r="136" spans="2:34" ht="89.25" customHeight="1" x14ac:dyDescent="0.25">
      <c r="B136" s="608"/>
      <c r="C136" s="611"/>
      <c r="D136" s="614"/>
      <c r="E136" s="70" t="s">
        <v>759</v>
      </c>
      <c r="F136" s="71" t="s">
        <v>772</v>
      </c>
      <c r="G136" s="70" t="s">
        <v>1023</v>
      </c>
      <c r="H136" s="70" t="s">
        <v>774</v>
      </c>
      <c r="I136" s="73" t="s">
        <v>763</v>
      </c>
      <c r="J136" s="73" t="s">
        <v>763</v>
      </c>
      <c r="K136" s="73" t="s">
        <v>763</v>
      </c>
      <c r="L136" s="74">
        <v>6</v>
      </c>
      <c r="M136" s="73" t="str">
        <f t="shared" ref="M136" si="210">+IF(L136="","Bajo",IF(L136=2,"Medio",IF(L136=6,"Alto",IF(L136=10,"Muy Alto",""))))</f>
        <v>Alto</v>
      </c>
      <c r="N136" s="74">
        <v>3</v>
      </c>
      <c r="O136" s="73" t="str">
        <f>+IF(N136=0,"",IF(N136=1,"Esporádica",IF(N136=2,"Ocasional",IF(N136=3,"Frecuente",IF(N136=4,"Continua","")))))</f>
        <v>Frecuente</v>
      </c>
      <c r="P136" s="75">
        <f t="shared" ref="P136" si="211">+IF(L136="",N136,(N136*L136))</f>
        <v>18</v>
      </c>
      <c r="Q136" s="75" t="str">
        <f t="shared" ref="Q136" si="212">+IF(P136=0,"",IF(P136&lt;5,"Bajo",IF(P136&lt;9,"Medio",IF(P136&lt;21,"Alto",IF(P136&lt;41,"Muy Alto","")))))</f>
        <v>Alto</v>
      </c>
      <c r="R136" s="74">
        <v>25</v>
      </c>
      <c r="S136" s="73" t="str">
        <f t="shared" ref="S136" si="213">+IF(R136=0,"",IF(R136&lt;11,"Leve",IF(R136&lt;26,"Grave",IF(R136&lt;61,"Muy Grave",IF(R136&lt;101,"Muerte","")))))</f>
        <v>Grave</v>
      </c>
      <c r="T136" s="75">
        <f t="shared" ref="T136" si="214">+R136*P136</f>
        <v>450</v>
      </c>
      <c r="U136" s="75" t="str">
        <f t="shared" ref="U136" si="215">+IF(T136=0,"",IF(T136&lt;21,"IV",IF(T136&lt;121,"III",IF(T136&lt;501,"II",IF(T136&lt;4001,"I","")))))</f>
        <v>II</v>
      </c>
      <c r="V136" s="76" t="str">
        <f t="shared" ref="V136" si="216">+IF(U136=0,"",IF(U136="I","No Aceptable",IF(U136="II","No Aceptable  o Aceptable con control específico",IF(U136="III","Aceptable",IF(U136="IV","Aceptable","")))))</f>
        <v>No Aceptable  o Aceptable con control específico</v>
      </c>
      <c r="W136" s="77">
        <v>4</v>
      </c>
      <c r="X136" s="70" t="s">
        <v>775</v>
      </c>
      <c r="Y136" s="73" t="s">
        <v>759</v>
      </c>
      <c r="Z136" s="73" t="s">
        <v>763</v>
      </c>
      <c r="AA136" s="73" t="s">
        <v>763</v>
      </c>
      <c r="AB136" s="78" t="s">
        <v>814</v>
      </c>
      <c r="AC136" s="79" t="s">
        <v>776</v>
      </c>
      <c r="AD136" s="70" t="s">
        <v>763</v>
      </c>
      <c r="AE136" s="73" t="s">
        <v>831</v>
      </c>
      <c r="AF136" s="73" t="s">
        <v>769</v>
      </c>
      <c r="AG136" s="73" t="s">
        <v>770</v>
      </c>
      <c r="AH136" s="80"/>
    </row>
    <row r="137" spans="2:34" ht="89.25" customHeight="1" x14ac:dyDescent="0.25">
      <c r="B137" s="608"/>
      <c r="C137" s="611"/>
      <c r="D137" s="614"/>
      <c r="E137" s="83" t="s">
        <v>759</v>
      </c>
      <c r="F137" s="71" t="s">
        <v>778</v>
      </c>
      <c r="G137" s="84" t="s">
        <v>779</v>
      </c>
      <c r="H137" s="74" t="s">
        <v>780</v>
      </c>
      <c r="I137" s="73" t="s">
        <v>763</v>
      </c>
      <c r="J137" s="73" t="s">
        <v>763</v>
      </c>
      <c r="K137" s="73" t="s">
        <v>763</v>
      </c>
      <c r="L137" s="74">
        <v>6</v>
      </c>
      <c r="M137" s="73" t="str">
        <f>+IF(L137="","Bajo",IF(L137=2,"Medio",IF(L137=6,"Alto",IF(L137=10,"Muy Alto",""))))</f>
        <v>Alto</v>
      </c>
      <c r="N137" s="74">
        <v>3</v>
      </c>
      <c r="O137" s="73" t="str">
        <f t="shared" ref="O137:O143" si="217">+IF(N137=0,"",IF(N137=1,"Esporádica",IF(N137=2,"Ocasional",IF(N137=3,"Frecuente",IF(N137=4,"Continua","")))))</f>
        <v>Frecuente</v>
      </c>
      <c r="P137" s="75">
        <f>+IF(L137="",N137,(N137*L137))</f>
        <v>18</v>
      </c>
      <c r="Q137" s="75" t="str">
        <f>+IF(P137=0,"",IF(P137&lt;5,"Bajo",IF(P137&lt;9,"Medio",IF(P137&lt;21,"Alto",IF(P137&lt;41,"Muy Alto","")))))</f>
        <v>Alto</v>
      </c>
      <c r="R137" s="74">
        <v>25</v>
      </c>
      <c r="S137" s="73" t="str">
        <f>+IF(R137=0,"",IF(R137&lt;11,"Leve",IF(R137&lt;26,"Grave",IF(R137&lt;61,"Muy Grave",IF(R137&lt;101,"Muerte","")))))</f>
        <v>Grave</v>
      </c>
      <c r="T137" s="75">
        <f>+R137*P137</f>
        <v>450</v>
      </c>
      <c r="U137" s="75" t="str">
        <f>+IF(T137=0,"",IF(T137&lt;21,"IV",IF(T137&lt;121,"III",IF(T137&lt;501,"II",IF(T137&lt;4001,"I","")))))</f>
        <v>II</v>
      </c>
      <c r="V137" s="76" t="str">
        <f>+IF(U137=0,"",IF(U137="I","No Aceptable",IF(U137="II","No Aceptable  o Aceptable con control específico",IF(U137="III","Mejorable",IF(U137="IV","Aceptable","")))))</f>
        <v>No Aceptable  o Aceptable con control específico</v>
      </c>
      <c r="W137" s="77">
        <v>4</v>
      </c>
      <c r="X137" s="74" t="s">
        <v>780</v>
      </c>
      <c r="Y137" s="73" t="s">
        <v>759</v>
      </c>
      <c r="Z137" s="73" t="s">
        <v>763</v>
      </c>
      <c r="AA137" s="73" t="s">
        <v>763</v>
      </c>
      <c r="AB137" s="78" t="s">
        <v>787</v>
      </c>
      <c r="AC137" s="78" t="s">
        <v>782</v>
      </c>
      <c r="AD137" s="73" t="s">
        <v>763</v>
      </c>
      <c r="AE137" s="73" t="s">
        <v>783</v>
      </c>
      <c r="AF137" s="73" t="s">
        <v>784</v>
      </c>
      <c r="AG137" s="73" t="s">
        <v>770</v>
      </c>
      <c r="AH137" s="80"/>
    </row>
    <row r="138" spans="2:34" ht="89.25" customHeight="1" x14ac:dyDescent="0.25">
      <c r="B138" s="608"/>
      <c r="C138" s="611"/>
      <c r="D138" s="614"/>
      <c r="E138" s="83" t="s">
        <v>759</v>
      </c>
      <c r="F138" s="71" t="s">
        <v>785</v>
      </c>
      <c r="G138" s="84" t="s">
        <v>786</v>
      </c>
      <c r="H138" s="74" t="s">
        <v>780</v>
      </c>
      <c r="I138" s="73" t="s">
        <v>763</v>
      </c>
      <c r="J138" s="73" t="s">
        <v>763</v>
      </c>
      <c r="K138" s="73" t="s">
        <v>763</v>
      </c>
      <c r="L138" s="74">
        <v>6</v>
      </c>
      <c r="M138" s="73" t="str">
        <f>+IF(L138="","Bajo",IF(L138=2,"Medio",IF(L138=6,"Alto",IF(L138=10,"Muy Alto",""))))</f>
        <v>Alto</v>
      </c>
      <c r="N138" s="74">
        <v>3</v>
      </c>
      <c r="O138" s="73" t="str">
        <f t="shared" si="217"/>
        <v>Frecuente</v>
      </c>
      <c r="P138" s="75">
        <f t="shared" ref="P138:P141" si="218">+IF(L138="",N138,(N138*L138))</f>
        <v>18</v>
      </c>
      <c r="Q138" s="75" t="str">
        <f t="shared" ref="Q138:Q141" si="219">+IF(P138=0,"",IF(P138&lt;5,"Bajo",IF(P138&lt;9,"Medio",IF(P138&lt;21,"Alto",IF(P138&lt;41,"Muy Alto","")))))</f>
        <v>Alto</v>
      </c>
      <c r="R138" s="74">
        <v>25</v>
      </c>
      <c r="S138" s="73" t="str">
        <f t="shared" ref="S138:S139" si="220">+IF(R138=0,"",IF(R138&lt;11,"Leve",IF(R138&lt;26,"Grave",IF(R138&lt;61,"Muy Grave",IF(R138&lt;101,"Muerte","")))))</f>
        <v>Grave</v>
      </c>
      <c r="T138" s="75">
        <f t="shared" ref="T138:T141" si="221">+R138*P138</f>
        <v>450</v>
      </c>
      <c r="U138" s="75" t="str">
        <f t="shared" ref="U138:U144" si="222">+IF(T138=0,"",IF(T138&lt;21,"IV",IF(T138&lt;121,"III",IF(T138&lt;501,"II",IF(T138&lt;4001,"I","")))))</f>
        <v>II</v>
      </c>
      <c r="V138" s="76" t="str">
        <f t="shared" ref="V138:V140" si="223">+IF(U138=0,"",IF(U138="I","No Aceptable",IF(U138="II","No Aceptable  o Aceptable con control específico",IF(U138="III","Aceptable",IF(U138="IV","Aceptable","")))))</f>
        <v>No Aceptable  o Aceptable con control específico</v>
      </c>
      <c r="W138" s="77">
        <v>4</v>
      </c>
      <c r="X138" s="74" t="s">
        <v>780</v>
      </c>
      <c r="Y138" s="73" t="s">
        <v>759</v>
      </c>
      <c r="Z138" s="73" t="s">
        <v>763</v>
      </c>
      <c r="AA138" s="73" t="s">
        <v>763</v>
      </c>
      <c r="AB138" s="78" t="s">
        <v>787</v>
      </c>
      <c r="AC138" s="78" t="s">
        <v>782</v>
      </c>
      <c r="AD138" s="73" t="s">
        <v>763</v>
      </c>
      <c r="AE138" s="73" t="s">
        <v>783</v>
      </c>
      <c r="AF138" s="73" t="s">
        <v>784</v>
      </c>
      <c r="AG138" s="73" t="s">
        <v>770</v>
      </c>
      <c r="AH138" s="80"/>
    </row>
    <row r="139" spans="2:34" ht="89.25" customHeight="1" x14ac:dyDescent="0.25">
      <c r="B139" s="608"/>
      <c r="C139" s="611"/>
      <c r="D139" s="614"/>
      <c r="E139" s="83" t="s">
        <v>759</v>
      </c>
      <c r="F139" s="71" t="s">
        <v>785</v>
      </c>
      <c r="G139" s="84" t="s">
        <v>820</v>
      </c>
      <c r="H139" s="74" t="s">
        <v>780</v>
      </c>
      <c r="I139" s="73" t="s">
        <v>763</v>
      </c>
      <c r="J139" s="73" t="s">
        <v>763</v>
      </c>
      <c r="K139" s="73" t="s">
        <v>763</v>
      </c>
      <c r="L139" s="74">
        <v>2</v>
      </c>
      <c r="M139" s="73" t="str">
        <f t="shared" ref="M139:M141" si="224">+IF(L139="","Bajo",IF(L139=2,"Medio",IF(L139=6,"Alto",IF(L139=10,"Muy Alto",""))))</f>
        <v>Medio</v>
      </c>
      <c r="N139" s="74">
        <v>2</v>
      </c>
      <c r="O139" s="73" t="str">
        <f t="shared" si="217"/>
        <v>Ocasional</v>
      </c>
      <c r="P139" s="75">
        <f t="shared" si="218"/>
        <v>4</v>
      </c>
      <c r="Q139" s="75" t="str">
        <f t="shared" si="219"/>
        <v>Bajo</v>
      </c>
      <c r="R139" s="74">
        <v>25</v>
      </c>
      <c r="S139" s="73" t="str">
        <f t="shared" si="220"/>
        <v>Grave</v>
      </c>
      <c r="T139" s="75">
        <f t="shared" si="221"/>
        <v>100</v>
      </c>
      <c r="U139" s="75" t="str">
        <f t="shared" si="222"/>
        <v>III</v>
      </c>
      <c r="V139" s="76" t="str">
        <f t="shared" si="223"/>
        <v>Aceptable</v>
      </c>
      <c r="W139" s="77">
        <v>4</v>
      </c>
      <c r="X139" s="74" t="s">
        <v>780</v>
      </c>
      <c r="Y139" s="73" t="s">
        <v>759</v>
      </c>
      <c r="Z139" s="73" t="s">
        <v>763</v>
      </c>
      <c r="AA139" s="73" t="s">
        <v>763</v>
      </c>
      <c r="AB139" s="78" t="s">
        <v>789</v>
      </c>
      <c r="AC139" s="78" t="s">
        <v>782</v>
      </c>
      <c r="AD139" s="73" t="s">
        <v>763</v>
      </c>
      <c r="AE139" s="73" t="s">
        <v>783</v>
      </c>
      <c r="AF139" s="73" t="s">
        <v>769</v>
      </c>
      <c r="AG139" s="73" t="s">
        <v>770</v>
      </c>
      <c r="AH139" s="80"/>
    </row>
    <row r="140" spans="2:34" ht="89.25" customHeight="1" x14ac:dyDescent="0.25">
      <c r="B140" s="608"/>
      <c r="C140" s="611"/>
      <c r="D140" s="614"/>
      <c r="E140" s="83" t="s">
        <v>759</v>
      </c>
      <c r="F140" s="71" t="s">
        <v>790</v>
      </c>
      <c r="G140" s="84" t="s">
        <v>791</v>
      </c>
      <c r="H140" s="74" t="s">
        <v>792</v>
      </c>
      <c r="I140" s="73" t="s">
        <v>763</v>
      </c>
      <c r="J140" s="73" t="s">
        <v>763</v>
      </c>
      <c r="K140" s="73" t="s">
        <v>763</v>
      </c>
      <c r="L140" s="74">
        <v>2</v>
      </c>
      <c r="M140" s="73" t="str">
        <f t="shared" si="224"/>
        <v>Medio</v>
      </c>
      <c r="N140" s="74">
        <v>2</v>
      </c>
      <c r="O140" s="73" t="str">
        <f t="shared" si="217"/>
        <v>Ocasional</v>
      </c>
      <c r="P140" s="75">
        <f t="shared" si="218"/>
        <v>4</v>
      </c>
      <c r="Q140" s="75" t="str">
        <f t="shared" si="219"/>
        <v>Bajo</v>
      </c>
      <c r="R140" s="74">
        <v>25</v>
      </c>
      <c r="S140" s="73" t="str">
        <f>+IF(R140=0,"",IF(R140&lt;11,"Leve",IF(R140&lt;26,"Grave",IF(R140&lt;61,"Muy Grave",IF(R140&lt;101,"Muerte","")))))</f>
        <v>Grave</v>
      </c>
      <c r="T140" s="75">
        <f t="shared" si="221"/>
        <v>100</v>
      </c>
      <c r="U140" s="75" t="str">
        <f t="shared" si="222"/>
        <v>III</v>
      </c>
      <c r="V140" s="76" t="str">
        <f t="shared" si="223"/>
        <v>Aceptable</v>
      </c>
      <c r="W140" s="77">
        <v>4</v>
      </c>
      <c r="X140" s="74" t="s">
        <v>792</v>
      </c>
      <c r="Y140" s="73" t="s">
        <v>759</v>
      </c>
      <c r="Z140" s="73" t="s">
        <v>763</v>
      </c>
      <c r="AA140" s="73" t="s">
        <v>763</v>
      </c>
      <c r="AB140" s="78" t="s">
        <v>765</v>
      </c>
      <c r="AC140" s="78" t="s">
        <v>793</v>
      </c>
      <c r="AD140" s="73" t="s">
        <v>763</v>
      </c>
      <c r="AE140" s="73" t="s">
        <v>984</v>
      </c>
      <c r="AF140" s="73" t="s">
        <v>769</v>
      </c>
      <c r="AG140" s="73" t="s">
        <v>770</v>
      </c>
      <c r="AH140" s="80"/>
    </row>
    <row r="141" spans="2:34" ht="89.25" customHeight="1" x14ac:dyDescent="0.25">
      <c r="B141" s="608"/>
      <c r="C141" s="611"/>
      <c r="D141" s="614"/>
      <c r="E141" s="83" t="s">
        <v>759</v>
      </c>
      <c r="F141" s="71" t="s">
        <v>794</v>
      </c>
      <c r="G141" s="70" t="s">
        <v>795</v>
      </c>
      <c r="H141" s="74" t="s">
        <v>816</v>
      </c>
      <c r="I141" s="73" t="s">
        <v>763</v>
      </c>
      <c r="J141" s="73" t="s">
        <v>763</v>
      </c>
      <c r="K141" s="73" t="s">
        <v>763</v>
      </c>
      <c r="L141" s="74">
        <v>2</v>
      </c>
      <c r="M141" s="73" t="str">
        <f t="shared" si="224"/>
        <v>Medio</v>
      </c>
      <c r="N141" s="74">
        <v>2</v>
      </c>
      <c r="O141" s="73" t="str">
        <f t="shared" si="217"/>
        <v>Ocasional</v>
      </c>
      <c r="P141" s="75">
        <f t="shared" si="218"/>
        <v>4</v>
      </c>
      <c r="Q141" s="75" t="str">
        <f t="shared" si="219"/>
        <v>Bajo</v>
      </c>
      <c r="R141" s="74">
        <v>25</v>
      </c>
      <c r="S141" s="73" t="str">
        <f t="shared" ref="S141" si="225">+IF(R141=0,"",IF(R141&lt;11,"Leve",IF(R141&lt;26,"Grave",IF(R141&lt;61,"Muy Grave",IF(R141&lt;101,"Muerte","")))))</f>
        <v>Grave</v>
      </c>
      <c r="T141" s="75">
        <f t="shared" si="221"/>
        <v>100</v>
      </c>
      <c r="U141" s="75" t="str">
        <f t="shared" si="222"/>
        <v>III</v>
      </c>
      <c r="V141" s="76" t="str">
        <f>+IF(U141=0,"",IF(U141="I","No Aceptable",IF(U141="II","No Aceptable  o Aceptable con control específico",IF(U141="III","Mejorable",IF(U141="IV","Aceptable","")))))</f>
        <v>Mejorable</v>
      </c>
      <c r="W141" s="77">
        <v>4</v>
      </c>
      <c r="X141" s="74" t="s">
        <v>797</v>
      </c>
      <c r="Y141" s="73" t="s">
        <v>759</v>
      </c>
      <c r="Z141" s="73" t="s">
        <v>763</v>
      </c>
      <c r="AA141" s="73" t="s">
        <v>763</v>
      </c>
      <c r="AB141" s="78" t="s">
        <v>765</v>
      </c>
      <c r="AC141" s="78" t="s">
        <v>798</v>
      </c>
      <c r="AD141" s="73" t="s">
        <v>763</v>
      </c>
      <c r="AE141" s="73" t="s">
        <v>1024</v>
      </c>
      <c r="AF141" s="73" t="s">
        <v>825</v>
      </c>
      <c r="AG141" s="73" t="s">
        <v>770</v>
      </c>
      <c r="AH141" s="80"/>
    </row>
    <row r="142" spans="2:34" ht="89.25" customHeight="1" x14ac:dyDescent="0.25">
      <c r="B142" s="608"/>
      <c r="C142" s="611"/>
      <c r="D142" s="614"/>
      <c r="E142" s="83" t="s">
        <v>759</v>
      </c>
      <c r="F142" s="71" t="s">
        <v>794</v>
      </c>
      <c r="G142" s="118" t="s">
        <v>833</v>
      </c>
      <c r="H142" s="119" t="s">
        <v>834</v>
      </c>
      <c r="I142" s="73" t="s">
        <v>763</v>
      </c>
      <c r="J142" s="73" t="s">
        <v>763</v>
      </c>
      <c r="K142" s="73" t="s">
        <v>763</v>
      </c>
      <c r="L142" s="74">
        <v>2</v>
      </c>
      <c r="M142" s="73" t="str">
        <f>+IF(L142="","Bajo",IF(L142=2,"Medio",IF(L142=6,"Alto",IF(L142=10,"Muy Alto",""))))</f>
        <v>Medio</v>
      </c>
      <c r="N142" s="74">
        <v>2</v>
      </c>
      <c r="O142" s="73" t="str">
        <f t="shared" si="217"/>
        <v>Ocasional</v>
      </c>
      <c r="P142" s="75">
        <f>+IF(L142="",N142,(N142*L142))</f>
        <v>4</v>
      </c>
      <c r="Q142" s="75" t="str">
        <f>+IF(P142=0,"",IF(P142&lt;5,"Bajo",IF(P142&lt;9,"Medio",IF(P142&lt;21,"Alto",IF(P142&lt;41,"Muy Alto","")))))</f>
        <v>Bajo</v>
      </c>
      <c r="R142" s="74">
        <v>25</v>
      </c>
      <c r="S142" s="73" t="str">
        <f>+IF(R142=0,"",IF(R142&lt;11,"Leve",IF(R142&lt;26,"Grave",IF(R142&lt;61,"Muy Grave",IF(R142&lt;101,"Muerte","")))))</f>
        <v>Grave</v>
      </c>
      <c r="T142" s="75">
        <f>+R142*P142</f>
        <v>100</v>
      </c>
      <c r="U142" s="75" t="str">
        <f t="shared" si="222"/>
        <v>III</v>
      </c>
      <c r="V142" s="76" t="str">
        <f>+IF(U142=0,"",IF(U142="I","No Aceptable",IF(U142="II","No Aceptable  o Aceptable con control específico",IF(U142="III","Mejorable",IF(U142="IV","Aceptable","")))))</f>
        <v>Mejorable</v>
      </c>
      <c r="W142" s="77">
        <v>4</v>
      </c>
      <c r="X142" s="118" t="s">
        <v>835</v>
      </c>
      <c r="Y142" s="73" t="s">
        <v>759</v>
      </c>
      <c r="Z142" s="73" t="s">
        <v>763</v>
      </c>
      <c r="AA142" s="73" t="s">
        <v>763</v>
      </c>
      <c r="AB142" s="78" t="s">
        <v>765</v>
      </c>
      <c r="AC142" s="120" t="s">
        <v>836</v>
      </c>
      <c r="AD142" s="73" t="s">
        <v>763</v>
      </c>
      <c r="AE142" s="73" t="s">
        <v>979</v>
      </c>
      <c r="AF142" s="73" t="s">
        <v>769</v>
      </c>
      <c r="AG142" s="73" t="s">
        <v>770</v>
      </c>
      <c r="AH142" s="80"/>
    </row>
    <row r="143" spans="2:34" ht="89.25" customHeight="1" x14ac:dyDescent="0.25">
      <c r="B143" s="608"/>
      <c r="C143" s="611"/>
      <c r="D143" s="614"/>
      <c r="E143" s="83" t="s">
        <v>759</v>
      </c>
      <c r="F143" s="75" t="s">
        <v>800</v>
      </c>
      <c r="G143" s="84" t="s">
        <v>801</v>
      </c>
      <c r="H143" s="74" t="s">
        <v>802</v>
      </c>
      <c r="I143" s="73" t="s">
        <v>763</v>
      </c>
      <c r="J143" s="73" t="s">
        <v>763</v>
      </c>
      <c r="K143" s="73" t="s">
        <v>763</v>
      </c>
      <c r="L143" s="74">
        <v>6</v>
      </c>
      <c r="M143" s="73" t="str">
        <f t="shared" ref="M143:M144" si="226">+IF(L143="","Bajo",IF(L143=2,"Medio",IF(L143=6,"Alto",IF(L143=10,"Muy Alto",""))))</f>
        <v>Alto</v>
      </c>
      <c r="N143" s="74">
        <v>2</v>
      </c>
      <c r="O143" s="73" t="str">
        <f t="shared" si="217"/>
        <v>Ocasional</v>
      </c>
      <c r="P143" s="75">
        <f t="shared" ref="P143:P144" si="227">+IF(L143="",N143,(N143*L143))</f>
        <v>12</v>
      </c>
      <c r="Q143" s="75" t="str">
        <f t="shared" ref="Q143:Q144" si="228">+IF(P143=0,"",IF(P143&lt;5,"Bajo",IF(P143&lt;9,"Medio",IF(P143&lt;21,"Alto",IF(P143&lt;41,"Muy Alto","")))))</f>
        <v>Alto</v>
      </c>
      <c r="R143" s="74">
        <v>25</v>
      </c>
      <c r="S143" s="73" t="str">
        <f t="shared" ref="S143:S144" si="229">+IF(R143=0,"",IF(R143&lt;11,"Leve",IF(R143&lt;26,"Grave",IF(R143&lt;61,"Muy Grave",IF(R143&lt;101,"Muerte","")))))</f>
        <v>Grave</v>
      </c>
      <c r="T143" s="75">
        <f>+R143*P143</f>
        <v>300</v>
      </c>
      <c r="U143" s="75" t="str">
        <f t="shared" si="222"/>
        <v>II</v>
      </c>
      <c r="V143" s="76" t="str">
        <f t="shared" ref="V143:V144" si="230">+IF(U143=0,"",IF(U143="I","No Aceptable",IF(U143="II","No Aceptable  o Aceptable con control específico",IF(U143="III","Aceptable",IF(U143="IV","Aceptable","")))))</f>
        <v>No Aceptable  o Aceptable con control específico</v>
      </c>
      <c r="W143" s="77">
        <v>4</v>
      </c>
      <c r="X143" s="74" t="s">
        <v>803</v>
      </c>
      <c r="Y143" s="73" t="s">
        <v>759</v>
      </c>
      <c r="Z143" s="73" t="s">
        <v>763</v>
      </c>
      <c r="AA143" s="73" t="s">
        <v>763</v>
      </c>
      <c r="AB143" s="78" t="s">
        <v>765</v>
      </c>
      <c r="AC143" s="78" t="s">
        <v>804</v>
      </c>
      <c r="AD143" s="73" t="s">
        <v>763</v>
      </c>
      <c r="AE143" s="73" t="s">
        <v>979</v>
      </c>
      <c r="AF143" s="73" t="s">
        <v>784</v>
      </c>
      <c r="AG143" s="73" t="s">
        <v>770</v>
      </c>
      <c r="AH143" s="80"/>
    </row>
    <row r="144" spans="2:34" ht="89.25" customHeight="1" thickBot="1" x14ac:dyDescent="0.3">
      <c r="B144" s="609"/>
      <c r="C144" s="612"/>
      <c r="D144" s="615"/>
      <c r="E144" s="89" t="s">
        <v>759</v>
      </c>
      <c r="F144" s="90" t="s">
        <v>805</v>
      </c>
      <c r="G144" s="91" t="s">
        <v>806</v>
      </c>
      <c r="H144" s="92" t="s">
        <v>802</v>
      </c>
      <c r="I144" s="93" t="s">
        <v>763</v>
      </c>
      <c r="J144" s="93" t="s">
        <v>763</v>
      </c>
      <c r="K144" s="93" t="s">
        <v>763</v>
      </c>
      <c r="L144" s="92">
        <v>6</v>
      </c>
      <c r="M144" s="93" t="str">
        <f t="shared" si="226"/>
        <v>Alto</v>
      </c>
      <c r="N144" s="92">
        <v>3</v>
      </c>
      <c r="O144" s="93" t="str">
        <f>+IF(N144=0,"",IF(N144=1,"Esporádica",IF(N144=2,"Ocasional",IF(N144=3,"Frecuente",IF(N144=4,"Continua","")))))</f>
        <v>Frecuente</v>
      </c>
      <c r="P144" s="90">
        <f t="shared" si="227"/>
        <v>18</v>
      </c>
      <c r="Q144" s="90" t="str">
        <f t="shared" si="228"/>
        <v>Alto</v>
      </c>
      <c r="R144" s="92">
        <v>25</v>
      </c>
      <c r="S144" s="93" t="str">
        <f t="shared" si="229"/>
        <v>Grave</v>
      </c>
      <c r="T144" s="90">
        <f t="shared" ref="T144" si="231">+R144*P144</f>
        <v>450</v>
      </c>
      <c r="U144" s="90" t="str">
        <f t="shared" si="222"/>
        <v>II</v>
      </c>
      <c r="V144" s="94" t="str">
        <f t="shared" si="230"/>
        <v>No Aceptable  o Aceptable con control específico</v>
      </c>
      <c r="W144" s="95">
        <v>4</v>
      </c>
      <c r="X144" s="92" t="s">
        <v>803</v>
      </c>
      <c r="Y144" s="93" t="s">
        <v>759</v>
      </c>
      <c r="Z144" s="93" t="s">
        <v>763</v>
      </c>
      <c r="AA144" s="93" t="s">
        <v>763</v>
      </c>
      <c r="AB144" s="97" t="s">
        <v>765</v>
      </c>
      <c r="AC144" s="97" t="s">
        <v>807</v>
      </c>
      <c r="AD144" s="93" t="s">
        <v>763</v>
      </c>
      <c r="AE144" s="93" t="s">
        <v>979</v>
      </c>
      <c r="AF144" s="93" t="s">
        <v>784</v>
      </c>
      <c r="AG144" s="93" t="s">
        <v>770</v>
      </c>
      <c r="AH144" s="99"/>
    </row>
    <row r="145" spans="2:37" ht="89.25" customHeight="1" x14ac:dyDescent="0.25">
      <c r="B145" s="588" t="s">
        <v>756</v>
      </c>
      <c r="C145" s="591" t="s">
        <v>1025</v>
      </c>
      <c r="D145" s="594" t="s">
        <v>1026</v>
      </c>
      <c r="E145" s="200" t="s">
        <v>759</v>
      </c>
      <c r="F145" s="217" t="s">
        <v>760</v>
      </c>
      <c r="G145" s="200" t="s">
        <v>1027</v>
      </c>
      <c r="H145" s="200" t="s">
        <v>845</v>
      </c>
      <c r="I145" s="136" t="s">
        <v>763</v>
      </c>
      <c r="J145" s="136" t="s">
        <v>763</v>
      </c>
      <c r="K145" s="136" t="s">
        <v>763</v>
      </c>
      <c r="L145" s="134">
        <v>2</v>
      </c>
      <c r="M145" s="136" t="str">
        <f>+IF(L145="","Bajo",IF(L145=2,"Medio",IF(L145=6,"Alto",IF(L145=10,"Muy Alto",""))))</f>
        <v>Medio</v>
      </c>
      <c r="N145" s="134">
        <v>2</v>
      </c>
      <c r="O145" s="136" t="str">
        <f t="shared" ref="O145" si="232">+IF(N145=0,"",IF(N145=1,"Esporádica",IF(N145=2,"Ocasional",IF(N145=3,"Frecuente",IF(N145=4,"Continua","")))))</f>
        <v>Ocasional</v>
      </c>
      <c r="P145" s="137">
        <f>+IF(L145="",N145,(N145*L145))</f>
        <v>4</v>
      </c>
      <c r="Q145" s="137" t="str">
        <f>+IF(P145=0,"",IF(P145&lt;5,"Bajo",IF(P145&lt;9,"Medio",IF(P145&lt;21,"Alto",IF(P145&lt;41,"Muy Alto","")))))</f>
        <v>Bajo</v>
      </c>
      <c r="R145" s="134">
        <v>25</v>
      </c>
      <c r="S145" s="136" t="str">
        <f>+IF(R145=0,"",IF(R145&lt;11,"Leve",IF(R145&lt;26,"Grave",IF(R145&lt;61,"Muy Grave",IF(R145&lt;101,"Muerte","")))))</f>
        <v>Grave</v>
      </c>
      <c r="T145" s="137">
        <f>+R145*P145</f>
        <v>100</v>
      </c>
      <c r="U145" s="137" t="str">
        <f>+IF(T145=0,"",IF(T145&lt;21,"IV",IF(T145&lt;121,"III",IF(T145&lt;501,"II",IF(T145&lt;4001,"I","")))))</f>
        <v>III</v>
      </c>
      <c r="V145" s="138" t="str">
        <f>+IF(U145=0,"",IF(U145="I","No Aceptable",IF(U145="II","No Aceptable  o Aceptable con control específico",IF(U145="III","Mejorable",IF(U145="IV","Aceptable","")))))</f>
        <v>Mejorable</v>
      </c>
      <c r="W145" s="139">
        <v>32</v>
      </c>
      <c r="X145" s="221" t="s">
        <v>764</v>
      </c>
      <c r="Y145" s="112" t="s">
        <v>759</v>
      </c>
      <c r="Z145" s="112" t="s">
        <v>763</v>
      </c>
      <c r="AA145" s="112" t="s">
        <v>763</v>
      </c>
      <c r="AB145" s="113" t="s">
        <v>765</v>
      </c>
      <c r="AC145" s="220" t="s">
        <v>812</v>
      </c>
      <c r="AD145" s="220" t="s">
        <v>767</v>
      </c>
      <c r="AE145" s="112" t="s">
        <v>783</v>
      </c>
      <c r="AF145" s="112" t="s">
        <v>769</v>
      </c>
      <c r="AG145" s="112" t="s">
        <v>770</v>
      </c>
      <c r="AH145" s="136"/>
    </row>
    <row r="146" spans="2:37" ht="89.25" customHeight="1" x14ac:dyDescent="0.25">
      <c r="B146" s="588"/>
      <c r="C146" s="591"/>
      <c r="D146" s="594"/>
      <c r="E146" s="70" t="s">
        <v>759</v>
      </c>
      <c r="F146" s="71" t="s">
        <v>772</v>
      </c>
      <c r="G146" s="70" t="s">
        <v>1023</v>
      </c>
      <c r="H146" s="70" t="s">
        <v>978</v>
      </c>
      <c r="I146" s="73" t="s">
        <v>763</v>
      </c>
      <c r="J146" s="73" t="s">
        <v>763</v>
      </c>
      <c r="K146" s="73" t="s">
        <v>763</v>
      </c>
      <c r="L146" s="74">
        <v>6</v>
      </c>
      <c r="M146" s="73" t="str">
        <f t="shared" ref="M146" si="233">+IF(L146="","Bajo",IF(L146=2,"Medio",IF(L146=6,"Alto",IF(L146=10,"Muy Alto",""))))</f>
        <v>Alto</v>
      </c>
      <c r="N146" s="74">
        <v>3</v>
      </c>
      <c r="O146" s="73" t="str">
        <f>+IF(N146=0,"",IF(N146=1,"Esporádica",IF(N146=2,"Ocasional",IF(N146=3,"Frecuente",IF(N146=4,"Continua","")))))</f>
        <v>Frecuente</v>
      </c>
      <c r="P146" s="75">
        <f t="shared" ref="P146" si="234">+IF(L146="",N146,(N146*L146))</f>
        <v>18</v>
      </c>
      <c r="Q146" s="75" t="str">
        <f t="shared" ref="Q146" si="235">+IF(P146=0,"",IF(P146&lt;5,"Bajo",IF(P146&lt;9,"Medio",IF(P146&lt;21,"Alto",IF(P146&lt;41,"Muy Alto","")))))</f>
        <v>Alto</v>
      </c>
      <c r="R146" s="74">
        <v>25</v>
      </c>
      <c r="S146" s="73" t="str">
        <f t="shared" ref="S146" si="236">+IF(R146=0,"",IF(R146&lt;11,"Leve",IF(R146&lt;26,"Grave",IF(R146&lt;61,"Muy Grave",IF(R146&lt;101,"Muerte","")))))</f>
        <v>Grave</v>
      </c>
      <c r="T146" s="75">
        <f t="shared" ref="T146" si="237">+R146*P146</f>
        <v>450</v>
      </c>
      <c r="U146" s="75" t="str">
        <f t="shared" ref="U146" si="238">+IF(T146=0,"",IF(T146&lt;21,"IV",IF(T146&lt;121,"III",IF(T146&lt;501,"II",IF(T146&lt;4001,"I","")))))</f>
        <v>II</v>
      </c>
      <c r="V146" s="76" t="str">
        <f t="shared" ref="V146" si="239">+IF(U146=0,"",IF(U146="I","No Aceptable",IF(U146="II","No Aceptable  o Aceptable con control específico",IF(U146="III","Aceptable",IF(U146="IV","Aceptable","")))))</f>
        <v>No Aceptable  o Aceptable con control específico</v>
      </c>
      <c r="W146" s="77">
        <v>32</v>
      </c>
      <c r="X146" s="70" t="s">
        <v>775</v>
      </c>
      <c r="Y146" s="73" t="s">
        <v>759</v>
      </c>
      <c r="Z146" s="73" t="s">
        <v>763</v>
      </c>
      <c r="AA146" s="73" t="s">
        <v>763</v>
      </c>
      <c r="AB146" s="78" t="s">
        <v>814</v>
      </c>
      <c r="AC146" s="79" t="s">
        <v>776</v>
      </c>
      <c r="AD146" s="70" t="s">
        <v>763</v>
      </c>
      <c r="AE146" s="73" t="s">
        <v>831</v>
      </c>
      <c r="AF146" s="73" t="s">
        <v>769</v>
      </c>
      <c r="AG146" s="73" t="s">
        <v>770</v>
      </c>
      <c r="AH146" s="73"/>
    </row>
    <row r="147" spans="2:37" ht="89.25" customHeight="1" x14ac:dyDescent="0.25">
      <c r="B147" s="588"/>
      <c r="C147" s="591"/>
      <c r="D147" s="594"/>
      <c r="E147" s="83" t="s">
        <v>759</v>
      </c>
      <c r="F147" s="71" t="s">
        <v>778</v>
      </c>
      <c r="G147" s="84" t="s">
        <v>779</v>
      </c>
      <c r="H147" s="74" t="s">
        <v>780</v>
      </c>
      <c r="I147" s="73" t="s">
        <v>763</v>
      </c>
      <c r="J147" s="73" t="s">
        <v>763</v>
      </c>
      <c r="K147" s="73" t="s">
        <v>763</v>
      </c>
      <c r="L147" s="74">
        <v>6</v>
      </c>
      <c r="M147" s="73" t="str">
        <f>+IF(L147="","Bajo",IF(L147=2,"Medio",IF(L147=6,"Alto",IF(L147=10,"Muy Alto",""))))</f>
        <v>Alto</v>
      </c>
      <c r="N147" s="74">
        <v>3</v>
      </c>
      <c r="O147" s="73" t="str">
        <f t="shared" ref="O147:O153" si="240">+IF(N147=0,"",IF(N147=1,"Esporádica",IF(N147=2,"Ocasional",IF(N147=3,"Frecuente",IF(N147=4,"Continua","")))))</f>
        <v>Frecuente</v>
      </c>
      <c r="P147" s="75">
        <f>+IF(L147="",N147,(N147*L147))</f>
        <v>18</v>
      </c>
      <c r="Q147" s="75" t="str">
        <f>+IF(P147=0,"",IF(P147&lt;5,"Bajo",IF(P147&lt;9,"Medio",IF(P147&lt;21,"Alto",IF(P147&lt;41,"Muy Alto","")))))</f>
        <v>Alto</v>
      </c>
      <c r="R147" s="74">
        <v>25</v>
      </c>
      <c r="S147" s="73" t="str">
        <f>+IF(R147=0,"",IF(R147&lt;11,"Leve",IF(R147&lt;26,"Grave",IF(R147&lt;61,"Muy Grave",IF(R147&lt;101,"Muerte","")))))</f>
        <v>Grave</v>
      </c>
      <c r="T147" s="75">
        <f>+R147*P147</f>
        <v>450</v>
      </c>
      <c r="U147" s="75" t="str">
        <f>+IF(T147=0,"",IF(T147&lt;21,"IV",IF(T147&lt;121,"III",IF(T147&lt;501,"II",IF(T147&lt;4001,"I","")))))</f>
        <v>II</v>
      </c>
      <c r="V147" s="76" t="str">
        <f>+IF(U147=0,"",IF(U147="I","No Aceptable",IF(U147="II","No Aceptable  o Aceptable con control específico",IF(U147="III","Mejorable",IF(U147="IV","Aceptable","")))))</f>
        <v>No Aceptable  o Aceptable con control específico</v>
      </c>
      <c r="W147" s="77">
        <v>32</v>
      </c>
      <c r="X147" s="74" t="s">
        <v>780</v>
      </c>
      <c r="Y147" s="73" t="s">
        <v>759</v>
      </c>
      <c r="Z147" s="73" t="s">
        <v>763</v>
      </c>
      <c r="AA147" s="73" t="s">
        <v>763</v>
      </c>
      <c r="AB147" s="78" t="s">
        <v>787</v>
      </c>
      <c r="AC147" s="78" t="s">
        <v>782</v>
      </c>
      <c r="AD147" s="73" t="s">
        <v>763</v>
      </c>
      <c r="AE147" s="73" t="s">
        <v>783</v>
      </c>
      <c r="AF147" s="73" t="s">
        <v>784</v>
      </c>
      <c r="AG147" s="73" t="s">
        <v>770</v>
      </c>
      <c r="AH147" s="73"/>
    </row>
    <row r="148" spans="2:37" ht="89.25" customHeight="1" x14ac:dyDescent="0.25">
      <c r="B148" s="588"/>
      <c r="C148" s="591"/>
      <c r="D148" s="594"/>
      <c r="E148" s="83" t="s">
        <v>759</v>
      </c>
      <c r="F148" s="71" t="s">
        <v>785</v>
      </c>
      <c r="G148" s="84" t="s">
        <v>786</v>
      </c>
      <c r="H148" s="74" t="s">
        <v>780</v>
      </c>
      <c r="I148" s="73" t="s">
        <v>763</v>
      </c>
      <c r="J148" s="73" t="s">
        <v>763</v>
      </c>
      <c r="K148" s="73" t="s">
        <v>763</v>
      </c>
      <c r="L148" s="74">
        <v>6</v>
      </c>
      <c r="M148" s="73" t="str">
        <f>+IF(L148="","Bajo",IF(L148=2,"Medio",IF(L148=6,"Alto",IF(L148=10,"Muy Alto",""))))</f>
        <v>Alto</v>
      </c>
      <c r="N148" s="74">
        <v>3</v>
      </c>
      <c r="O148" s="73" t="str">
        <f t="shared" si="240"/>
        <v>Frecuente</v>
      </c>
      <c r="P148" s="75">
        <f t="shared" ref="P148:P151" si="241">+IF(L148="",N148,(N148*L148))</f>
        <v>18</v>
      </c>
      <c r="Q148" s="75" t="str">
        <f t="shared" ref="Q148:Q151" si="242">+IF(P148=0,"",IF(P148&lt;5,"Bajo",IF(P148&lt;9,"Medio",IF(P148&lt;21,"Alto",IF(P148&lt;41,"Muy Alto","")))))</f>
        <v>Alto</v>
      </c>
      <c r="R148" s="74">
        <v>25</v>
      </c>
      <c r="S148" s="73" t="str">
        <f t="shared" ref="S148:S149" si="243">+IF(R148=0,"",IF(R148&lt;11,"Leve",IF(R148&lt;26,"Grave",IF(R148&lt;61,"Muy Grave",IF(R148&lt;101,"Muerte","")))))</f>
        <v>Grave</v>
      </c>
      <c r="T148" s="75">
        <f t="shared" ref="T148:T151" si="244">+R148*P148</f>
        <v>450</v>
      </c>
      <c r="U148" s="75" t="str">
        <f t="shared" ref="U148:U158" si="245">+IF(T148=0,"",IF(T148&lt;21,"IV",IF(T148&lt;121,"III",IF(T148&lt;501,"II",IF(T148&lt;4001,"I","")))))</f>
        <v>II</v>
      </c>
      <c r="V148" s="76" t="str">
        <f t="shared" ref="V148:V150" si="246">+IF(U148=0,"",IF(U148="I","No Aceptable",IF(U148="II","No Aceptable  o Aceptable con control específico",IF(U148="III","Aceptable",IF(U148="IV","Aceptable","")))))</f>
        <v>No Aceptable  o Aceptable con control específico</v>
      </c>
      <c r="W148" s="77">
        <v>32</v>
      </c>
      <c r="X148" s="74" t="s">
        <v>780</v>
      </c>
      <c r="Y148" s="73" t="s">
        <v>759</v>
      </c>
      <c r="Z148" s="73" t="s">
        <v>763</v>
      </c>
      <c r="AA148" s="73" t="s">
        <v>763</v>
      </c>
      <c r="AB148" s="78" t="s">
        <v>787</v>
      </c>
      <c r="AC148" s="78" t="s">
        <v>782</v>
      </c>
      <c r="AD148" s="73" t="s">
        <v>763</v>
      </c>
      <c r="AE148" s="73" t="s">
        <v>783</v>
      </c>
      <c r="AF148" s="73" t="s">
        <v>784</v>
      </c>
      <c r="AG148" s="73" t="s">
        <v>770</v>
      </c>
      <c r="AH148" s="73"/>
    </row>
    <row r="149" spans="2:37" ht="89.25" customHeight="1" x14ac:dyDescent="0.25">
      <c r="B149" s="588"/>
      <c r="C149" s="591"/>
      <c r="D149" s="594"/>
      <c r="E149" s="83" t="s">
        <v>759</v>
      </c>
      <c r="F149" s="71" t="s">
        <v>785</v>
      </c>
      <c r="G149" s="84" t="s">
        <v>820</v>
      </c>
      <c r="H149" s="74" t="s">
        <v>780</v>
      </c>
      <c r="I149" s="73" t="s">
        <v>763</v>
      </c>
      <c r="J149" s="73" t="s">
        <v>763</v>
      </c>
      <c r="K149" s="73" t="s">
        <v>763</v>
      </c>
      <c r="L149" s="74">
        <v>2</v>
      </c>
      <c r="M149" s="73" t="str">
        <f t="shared" ref="M149:M151" si="247">+IF(L149="","Bajo",IF(L149=2,"Medio",IF(L149=6,"Alto",IF(L149=10,"Muy Alto",""))))</f>
        <v>Medio</v>
      </c>
      <c r="N149" s="74">
        <v>2</v>
      </c>
      <c r="O149" s="73" t="str">
        <f t="shared" si="240"/>
        <v>Ocasional</v>
      </c>
      <c r="P149" s="75">
        <f t="shared" si="241"/>
        <v>4</v>
      </c>
      <c r="Q149" s="75" t="str">
        <f t="shared" si="242"/>
        <v>Bajo</v>
      </c>
      <c r="R149" s="74">
        <v>25</v>
      </c>
      <c r="S149" s="73" t="str">
        <f t="shared" si="243"/>
        <v>Grave</v>
      </c>
      <c r="T149" s="75">
        <f t="shared" si="244"/>
        <v>100</v>
      </c>
      <c r="U149" s="75" t="str">
        <f t="shared" si="245"/>
        <v>III</v>
      </c>
      <c r="V149" s="76" t="str">
        <f t="shared" si="246"/>
        <v>Aceptable</v>
      </c>
      <c r="W149" s="77">
        <v>32</v>
      </c>
      <c r="X149" s="74" t="s">
        <v>780</v>
      </c>
      <c r="Y149" s="73" t="s">
        <v>759</v>
      </c>
      <c r="Z149" s="73" t="s">
        <v>763</v>
      </c>
      <c r="AA149" s="73" t="s">
        <v>763</v>
      </c>
      <c r="AB149" s="78" t="s">
        <v>789</v>
      </c>
      <c r="AC149" s="78" t="s">
        <v>782</v>
      </c>
      <c r="AD149" s="73" t="s">
        <v>763</v>
      </c>
      <c r="AE149" s="73" t="s">
        <v>783</v>
      </c>
      <c r="AF149" s="73" t="s">
        <v>769</v>
      </c>
      <c r="AG149" s="73" t="s">
        <v>770</v>
      </c>
      <c r="AH149" s="73"/>
    </row>
    <row r="150" spans="2:37" ht="89.25" customHeight="1" thickBot="1" x14ac:dyDescent="0.3">
      <c r="B150" s="588"/>
      <c r="C150" s="591"/>
      <c r="D150" s="594"/>
      <c r="E150" s="83" t="s">
        <v>759</v>
      </c>
      <c r="F150" s="71" t="s">
        <v>790</v>
      </c>
      <c r="G150" s="84" t="s">
        <v>791</v>
      </c>
      <c r="H150" s="74" t="s">
        <v>792</v>
      </c>
      <c r="I150" s="73" t="s">
        <v>763</v>
      </c>
      <c r="J150" s="73" t="s">
        <v>763</v>
      </c>
      <c r="K150" s="73" t="s">
        <v>763</v>
      </c>
      <c r="L150" s="74">
        <v>2</v>
      </c>
      <c r="M150" s="73" t="str">
        <f t="shared" si="247"/>
        <v>Medio</v>
      </c>
      <c r="N150" s="74">
        <v>2</v>
      </c>
      <c r="O150" s="73" t="str">
        <f t="shared" si="240"/>
        <v>Ocasional</v>
      </c>
      <c r="P150" s="75">
        <f t="shared" si="241"/>
        <v>4</v>
      </c>
      <c r="Q150" s="75" t="str">
        <f t="shared" si="242"/>
        <v>Bajo</v>
      </c>
      <c r="R150" s="74">
        <v>25</v>
      </c>
      <c r="S150" s="73" t="str">
        <f>+IF(R150=0,"",IF(R150&lt;11,"Leve",IF(R150&lt;26,"Grave",IF(R150&lt;61,"Muy Grave",IF(R150&lt;101,"Muerte","")))))</f>
        <v>Grave</v>
      </c>
      <c r="T150" s="75">
        <f t="shared" si="244"/>
        <v>100</v>
      </c>
      <c r="U150" s="75" t="str">
        <f t="shared" si="245"/>
        <v>III</v>
      </c>
      <c r="V150" s="76" t="str">
        <f t="shared" si="246"/>
        <v>Aceptable</v>
      </c>
      <c r="W150" s="77">
        <v>32</v>
      </c>
      <c r="X150" s="74" t="s">
        <v>792</v>
      </c>
      <c r="Y150" s="73" t="s">
        <v>759</v>
      </c>
      <c r="Z150" s="73" t="s">
        <v>763</v>
      </c>
      <c r="AA150" s="73" t="s">
        <v>763</v>
      </c>
      <c r="AB150" s="78" t="s">
        <v>765</v>
      </c>
      <c r="AC150" s="78" t="s">
        <v>793</v>
      </c>
      <c r="AD150" s="73" t="s">
        <v>763</v>
      </c>
      <c r="AE150" s="73" t="s">
        <v>832</v>
      </c>
      <c r="AF150" s="73" t="s">
        <v>769</v>
      </c>
      <c r="AG150" s="73" t="s">
        <v>770</v>
      </c>
      <c r="AH150" s="73"/>
    </row>
    <row r="151" spans="2:37" ht="89.25" customHeight="1" thickBot="1" x14ac:dyDescent="0.3">
      <c r="B151" s="588"/>
      <c r="C151" s="591"/>
      <c r="D151" s="594"/>
      <c r="E151" s="83" t="s">
        <v>759</v>
      </c>
      <c r="F151" s="71" t="s">
        <v>794</v>
      </c>
      <c r="G151" s="70" t="s">
        <v>795</v>
      </c>
      <c r="H151" s="74" t="s">
        <v>816</v>
      </c>
      <c r="I151" s="73" t="s">
        <v>763</v>
      </c>
      <c r="J151" s="73" t="s">
        <v>763</v>
      </c>
      <c r="K151" s="73" t="s">
        <v>763</v>
      </c>
      <c r="L151" s="74">
        <v>2</v>
      </c>
      <c r="M151" s="73" t="str">
        <f t="shared" si="247"/>
        <v>Medio</v>
      </c>
      <c r="N151" s="74">
        <v>2</v>
      </c>
      <c r="O151" s="73" t="str">
        <f t="shared" si="240"/>
        <v>Ocasional</v>
      </c>
      <c r="P151" s="75">
        <f t="shared" si="241"/>
        <v>4</v>
      </c>
      <c r="Q151" s="75" t="str">
        <f t="shared" si="242"/>
        <v>Bajo</v>
      </c>
      <c r="R151" s="74">
        <v>25</v>
      </c>
      <c r="S151" s="73" t="str">
        <f t="shared" ref="S151" si="248">+IF(R151=0,"",IF(R151&lt;11,"Leve",IF(R151&lt;26,"Grave",IF(R151&lt;61,"Muy Grave",IF(R151&lt;101,"Muerte","")))))</f>
        <v>Grave</v>
      </c>
      <c r="T151" s="75">
        <f t="shared" si="244"/>
        <v>100</v>
      </c>
      <c r="U151" s="75" t="str">
        <f t="shared" si="245"/>
        <v>III</v>
      </c>
      <c r="V151" s="61" t="str">
        <f>+IF(U151=0,"",IF(U151="I","No Aceptable",IF(U151="II","No Aceptable  o Aceptable con control específico",IF(U151="III","Mejorable",IF(U151="IV","Aceptable","")))))</f>
        <v>Mejorable</v>
      </c>
      <c r="W151" s="77">
        <v>32</v>
      </c>
      <c r="X151" s="74" t="s">
        <v>797</v>
      </c>
      <c r="Y151" s="73" t="s">
        <v>759</v>
      </c>
      <c r="Z151" s="73" t="s">
        <v>763</v>
      </c>
      <c r="AA151" s="73" t="s">
        <v>763</v>
      </c>
      <c r="AB151" s="78" t="s">
        <v>765</v>
      </c>
      <c r="AC151" s="78" t="s">
        <v>798</v>
      </c>
      <c r="AD151" s="73" t="s">
        <v>763</v>
      </c>
      <c r="AE151" s="73" t="s">
        <v>799</v>
      </c>
      <c r="AF151" s="73" t="s">
        <v>825</v>
      </c>
      <c r="AG151" s="73" t="s">
        <v>770</v>
      </c>
      <c r="AH151" s="73"/>
    </row>
    <row r="152" spans="2:37" ht="89.25" customHeight="1" x14ac:dyDescent="0.25">
      <c r="B152" s="588"/>
      <c r="C152" s="591"/>
      <c r="D152" s="594"/>
      <c r="E152" s="83" t="s">
        <v>759</v>
      </c>
      <c r="F152" s="71" t="s">
        <v>794</v>
      </c>
      <c r="G152" s="118" t="s">
        <v>833</v>
      </c>
      <c r="H152" s="119" t="s">
        <v>834</v>
      </c>
      <c r="I152" s="73" t="s">
        <v>763</v>
      </c>
      <c r="J152" s="73" t="s">
        <v>763</v>
      </c>
      <c r="K152" s="73" t="s">
        <v>763</v>
      </c>
      <c r="L152" s="74">
        <v>2</v>
      </c>
      <c r="M152" s="58" t="str">
        <f>+IF(L152="","Bajo",IF(L152=2,"Medio",IF(L152=6,"Alto",IF(L152=10,"Muy Alto",""))))</f>
        <v>Medio</v>
      </c>
      <c r="N152" s="74">
        <v>2</v>
      </c>
      <c r="O152" s="58" t="str">
        <f t="shared" si="240"/>
        <v>Ocasional</v>
      </c>
      <c r="P152" s="60">
        <f>+IF(L152="",N152,(N152*L152))</f>
        <v>4</v>
      </c>
      <c r="Q152" s="60" t="str">
        <f>+IF(P152=0,"",IF(P152&lt;5,"Bajo",IF(P152&lt;9,"Medio",IF(P152&lt;21,"Alto",IF(P152&lt;41,"Muy Alto","")))))</f>
        <v>Bajo</v>
      </c>
      <c r="R152" s="59">
        <v>25</v>
      </c>
      <c r="S152" s="58" t="str">
        <f>+IF(R152=0,"",IF(R152&lt;11,"Leve",IF(R152&lt;26,"Grave",IF(R152&lt;61,"Muy Grave",IF(R152&lt;101,"Muerte","")))))</f>
        <v>Grave</v>
      </c>
      <c r="T152" s="60">
        <f>+R152*P152</f>
        <v>100</v>
      </c>
      <c r="U152" s="75" t="str">
        <f t="shared" si="245"/>
        <v>III</v>
      </c>
      <c r="V152" s="61" t="str">
        <f>+IF(U152=0,"",IF(U152="I","No Aceptable",IF(U152="II","No Aceptable  o Aceptable con control específico",IF(U152="III","Mejorable",IF(U152="IV","Aceptable","")))))</f>
        <v>Mejorable</v>
      </c>
      <c r="W152" s="77">
        <v>32</v>
      </c>
      <c r="X152" s="118" t="s">
        <v>835</v>
      </c>
      <c r="Y152" s="73" t="s">
        <v>759</v>
      </c>
      <c r="Z152" s="73" t="s">
        <v>763</v>
      </c>
      <c r="AA152" s="73" t="s">
        <v>763</v>
      </c>
      <c r="AB152" s="78" t="s">
        <v>765</v>
      </c>
      <c r="AC152" s="120" t="s">
        <v>836</v>
      </c>
      <c r="AD152" s="73" t="s">
        <v>763</v>
      </c>
      <c r="AE152" s="73" t="s">
        <v>799</v>
      </c>
      <c r="AF152" s="73" t="s">
        <v>769</v>
      </c>
      <c r="AG152" s="73" t="s">
        <v>770</v>
      </c>
      <c r="AH152" s="73"/>
    </row>
    <row r="153" spans="2:37" ht="89.25" customHeight="1" thickBot="1" x14ac:dyDescent="0.3">
      <c r="B153" s="588"/>
      <c r="C153" s="591"/>
      <c r="D153" s="594"/>
      <c r="E153" s="83" t="s">
        <v>759</v>
      </c>
      <c r="F153" s="75" t="s">
        <v>800</v>
      </c>
      <c r="G153" s="84" t="s">
        <v>801</v>
      </c>
      <c r="H153" s="74" t="s">
        <v>802</v>
      </c>
      <c r="I153" s="73" t="s">
        <v>763</v>
      </c>
      <c r="J153" s="73" t="s">
        <v>763</v>
      </c>
      <c r="K153" s="73" t="s">
        <v>763</v>
      </c>
      <c r="L153" s="74">
        <v>6</v>
      </c>
      <c r="M153" s="73" t="str">
        <f t="shared" ref="M153:M158" si="249">+IF(L153="","Bajo",IF(L153=2,"Medio",IF(L153=6,"Alto",IF(L153=10,"Muy Alto",""))))</f>
        <v>Alto</v>
      </c>
      <c r="N153" s="74">
        <v>2</v>
      </c>
      <c r="O153" s="73" t="str">
        <f t="shared" si="240"/>
        <v>Ocasional</v>
      </c>
      <c r="P153" s="75">
        <f t="shared" ref="P153:P158" si="250">+IF(L153="",N153,(N153*L153))</f>
        <v>12</v>
      </c>
      <c r="Q153" s="75" t="str">
        <f t="shared" ref="Q153:Q158" si="251">+IF(P153=0,"",IF(P153&lt;5,"Bajo",IF(P153&lt;9,"Medio",IF(P153&lt;21,"Alto",IF(P153&lt;41,"Muy Alto","")))))</f>
        <v>Alto</v>
      </c>
      <c r="R153" s="74">
        <v>25</v>
      </c>
      <c r="S153" s="73" t="str">
        <f t="shared" ref="S153:S158" si="252">+IF(R153=0,"",IF(R153&lt;11,"Leve",IF(R153&lt;26,"Grave",IF(R153&lt;61,"Muy Grave",IF(R153&lt;101,"Muerte","")))))</f>
        <v>Grave</v>
      </c>
      <c r="T153" s="75">
        <f>+R153*P153</f>
        <v>300</v>
      </c>
      <c r="U153" s="75" t="str">
        <f t="shared" si="245"/>
        <v>II</v>
      </c>
      <c r="V153" s="76" t="str">
        <f t="shared" ref="V153:V155" si="253">+IF(U153=0,"",IF(U153="I","No Aceptable",IF(U153="II","No Aceptable  o Aceptable con control específico",IF(U153="III","Aceptable",IF(U153="IV","Aceptable","")))))</f>
        <v>No Aceptable  o Aceptable con control específico</v>
      </c>
      <c r="W153" s="77">
        <v>32</v>
      </c>
      <c r="X153" s="134" t="s">
        <v>803</v>
      </c>
      <c r="Y153" s="136" t="s">
        <v>759</v>
      </c>
      <c r="Z153" s="136" t="s">
        <v>763</v>
      </c>
      <c r="AA153" s="136" t="s">
        <v>763</v>
      </c>
      <c r="AB153" s="140" t="s">
        <v>765</v>
      </c>
      <c r="AC153" s="140" t="s">
        <v>804</v>
      </c>
      <c r="AD153" s="136" t="s">
        <v>763</v>
      </c>
      <c r="AE153" s="136" t="s">
        <v>799</v>
      </c>
      <c r="AF153" s="136" t="s">
        <v>784</v>
      </c>
      <c r="AG153" s="136" t="s">
        <v>770</v>
      </c>
      <c r="AH153" s="73"/>
    </row>
    <row r="154" spans="2:37" ht="89.25" customHeight="1" thickBot="1" x14ac:dyDescent="0.3">
      <c r="B154" s="588"/>
      <c r="C154" s="591"/>
      <c r="D154" s="594"/>
      <c r="E154" s="106" t="s">
        <v>759</v>
      </c>
      <c r="F154" s="107" t="s">
        <v>805</v>
      </c>
      <c r="G154" s="108" t="s">
        <v>806</v>
      </c>
      <c r="H154" s="109" t="s">
        <v>802</v>
      </c>
      <c r="I154" s="102" t="s">
        <v>763</v>
      </c>
      <c r="J154" s="102" t="s">
        <v>763</v>
      </c>
      <c r="K154" s="102" t="s">
        <v>763</v>
      </c>
      <c r="L154" s="109">
        <v>6</v>
      </c>
      <c r="M154" s="102" t="str">
        <f t="shared" si="249"/>
        <v>Alto</v>
      </c>
      <c r="N154" s="109">
        <v>3</v>
      </c>
      <c r="O154" s="102" t="str">
        <f>+IF(N154=0,"",IF(N154=1,"Esporádica",IF(N154=2,"Ocasional",IF(N154=3,"Frecuente",IF(N154=4,"Continua","")))))</f>
        <v>Frecuente</v>
      </c>
      <c r="P154" s="107">
        <f t="shared" si="250"/>
        <v>18</v>
      </c>
      <c r="Q154" s="107" t="str">
        <f t="shared" si="251"/>
        <v>Alto</v>
      </c>
      <c r="R154" s="109">
        <v>25</v>
      </c>
      <c r="S154" s="102" t="str">
        <f t="shared" si="252"/>
        <v>Grave</v>
      </c>
      <c r="T154" s="107">
        <f t="shared" ref="T154:T158" si="254">+R154*P154</f>
        <v>450</v>
      </c>
      <c r="U154" s="107" t="str">
        <f t="shared" si="245"/>
        <v>II</v>
      </c>
      <c r="V154" s="110" t="str">
        <f t="shared" si="253"/>
        <v>No Aceptable  o Aceptable con control específico</v>
      </c>
      <c r="W154" s="111">
        <v>32</v>
      </c>
      <c r="X154" s="109" t="s">
        <v>803</v>
      </c>
      <c r="Y154" s="64" t="s">
        <v>759</v>
      </c>
      <c r="Z154" s="102" t="s">
        <v>763</v>
      </c>
      <c r="AA154" s="102" t="s">
        <v>763</v>
      </c>
      <c r="AB154" s="103" t="s">
        <v>765</v>
      </c>
      <c r="AC154" s="103" t="s">
        <v>807</v>
      </c>
      <c r="AD154" s="112" t="s">
        <v>763</v>
      </c>
      <c r="AE154" s="102" t="s">
        <v>799</v>
      </c>
      <c r="AF154" s="102" t="s">
        <v>784</v>
      </c>
      <c r="AG154" s="73" t="s">
        <v>770</v>
      </c>
      <c r="AH154" s="102"/>
    </row>
    <row r="155" spans="2:37" ht="89.25" customHeight="1" thickBot="1" x14ac:dyDescent="0.3">
      <c r="B155" s="587" t="s">
        <v>856</v>
      </c>
      <c r="C155" s="590" t="s">
        <v>1028</v>
      </c>
      <c r="D155" s="626" t="s">
        <v>1029</v>
      </c>
      <c r="E155" s="126" t="s">
        <v>759</v>
      </c>
      <c r="F155" s="147" t="s">
        <v>897</v>
      </c>
      <c r="G155" s="222" t="s">
        <v>1030</v>
      </c>
      <c r="H155" s="222" t="s">
        <v>899</v>
      </c>
      <c r="I155" s="222" t="s">
        <v>763</v>
      </c>
      <c r="J155" s="222" t="s">
        <v>763</v>
      </c>
      <c r="K155" s="222" t="s">
        <v>763</v>
      </c>
      <c r="L155" s="222">
        <v>2</v>
      </c>
      <c r="M155" s="58" t="str">
        <f t="shared" si="249"/>
        <v>Medio</v>
      </c>
      <c r="N155" s="126">
        <v>3</v>
      </c>
      <c r="O155" s="58" t="str">
        <f t="shared" ref="O155:O173" si="255">+IF(N155=0,"",IF(N155=1,"Esporádica",IF(N155=2,"Ocasional",IF(N155=3,"Frecuente",IF(N155=4,"Continua","")))))</f>
        <v>Frecuente</v>
      </c>
      <c r="P155" s="60">
        <f t="shared" si="250"/>
        <v>6</v>
      </c>
      <c r="Q155" s="60" t="str">
        <f t="shared" si="251"/>
        <v>Medio</v>
      </c>
      <c r="R155" s="126">
        <v>10</v>
      </c>
      <c r="S155" s="58" t="str">
        <f t="shared" si="252"/>
        <v>Leve</v>
      </c>
      <c r="T155" s="60">
        <f t="shared" si="254"/>
        <v>60</v>
      </c>
      <c r="U155" s="60" t="str">
        <f t="shared" si="245"/>
        <v>III</v>
      </c>
      <c r="V155" s="61" t="str">
        <f t="shared" si="253"/>
        <v>Aceptable</v>
      </c>
      <c r="W155" s="62">
        <v>2</v>
      </c>
      <c r="X155" s="222" t="s">
        <v>764</v>
      </c>
      <c r="Y155" s="223" t="s">
        <v>759</v>
      </c>
      <c r="Z155" s="223" t="s">
        <v>763</v>
      </c>
      <c r="AA155" s="223" t="s">
        <v>763</v>
      </c>
      <c r="AB155" s="224" t="s">
        <v>900</v>
      </c>
      <c r="AC155" s="225" t="s">
        <v>901</v>
      </c>
      <c r="AD155" s="226" t="s">
        <v>763</v>
      </c>
      <c r="AE155" s="227" t="s">
        <v>1031</v>
      </c>
      <c r="AF155" s="73" t="s">
        <v>769</v>
      </c>
      <c r="AG155" s="127" t="s">
        <v>904</v>
      </c>
      <c r="AH155" s="73"/>
    </row>
    <row r="156" spans="2:37" ht="121.5" customHeight="1" thickBot="1" x14ac:dyDescent="0.3">
      <c r="B156" s="589"/>
      <c r="C156" s="592"/>
      <c r="D156" s="627"/>
      <c r="E156" s="89" t="s">
        <v>754</v>
      </c>
      <c r="F156" s="129" t="s">
        <v>794</v>
      </c>
      <c r="G156" s="130" t="s">
        <v>795</v>
      </c>
      <c r="H156" s="92" t="s">
        <v>816</v>
      </c>
      <c r="I156" s="93" t="s">
        <v>763</v>
      </c>
      <c r="J156" s="93" t="s">
        <v>763</v>
      </c>
      <c r="K156" s="93" t="s">
        <v>763</v>
      </c>
      <c r="L156" s="92">
        <v>2</v>
      </c>
      <c r="M156" s="93" t="str">
        <f t="shared" si="249"/>
        <v>Medio</v>
      </c>
      <c r="N156" s="92">
        <v>2</v>
      </c>
      <c r="O156" s="93" t="str">
        <f t="shared" si="255"/>
        <v>Ocasional</v>
      </c>
      <c r="P156" s="90">
        <f t="shared" si="250"/>
        <v>4</v>
      </c>
      <c r="Q156" s="90" t="str">
        <f t="shared" si="251"/>
        <v>Bajo</v>
      </c>
      <c r="R156" s="92">
        <v>25</v>
      </c>
      <c r="S156" s="93" t="str">
        <f t="shared" si="252"/>
        <v>Grave</v>
      </c>
      <c r="T156" s="90">
        <f t="shared" si="254"/>
        <v>100</v>
      </c>
      <c r="U156" s="90" t="str">
        <f t="shared" si="245"/>
        <v>III</v>
      </c>
      <c r="V156" s="228" t="str">
        <f>+IF(U156=0,"",IF(U156="I","No Aceptable",IF(U156="II","No Aceptable  o Aceptable con control específico",IF(U156="III","Mejorable",IF(U156="IV","Aceptable","")))))</f>
        <v>Mejorable</v>
      </c>
      <c r="W156" s="95">
        <v>2</v>
      </c>
      <c r="X156" s="92" t="s">
        <v>797</v>
      </c>
      <c r="Y156" s="98" t="s">
        <v>759</v>
      </c>
      <c r="Z156" s="93" t="s">
        <v>763</v>
      </c>
      <c r="AA156" s="93" t="s">
        <v>763</v>
      </c>
      <c r="AB156" s="97" t="s">
        <v>765</v>
      </c>
      <c r="AC156" s="97" t="s">
        <v>798</v>
      </c>
      <c r="AD156" s="96" t="s">
        <v>763</v>
      </c>
      <c r="AE156" s="93" t="s">
        <v>799</v>
      </c>
      <c r="AF156" s="73" t="s">
        <v>769</v>
      </c>
      <c r="AG156" s="73" t="s">
        <v>770</v>
      </c>
      <c r="AH156" s="73"/>
    </row>
    <row r="157" spans="2:37" ht="89.25" customHeight="1" x14ac:dyDescent="0.2">
      <c r="B157" s="588" t="s">
        <v>756</v>
      </c>
      <c r="C157" s="591" t="s">
        <v>1032</v>
      </c>
      <c r="D157" s="594" t="s">
        <v>1033</v>
      </c>
      <c r="E157" s="135" t="s">
        <v>759</v>
      </c>
      <c r="F157" s="132" t="s">
        <v>794</v>
      </c>
      <c r="G157" s="133" t="s">
        <v>1034</v>
      </c>
      <c r="H157" s="134" t="s">
        <v>1035</v>
      </c>
      <c r="I157" s="135" t="s">
        <v>862</v>
      </c>
      <c r="J157" s="135" t="s">
        <v>1036</v>
      </c>
      <c r="K157" s="135" t="s">
        <v>863</v>
      </c>
      <c r="L157" s="134">
        <v>6</v>
      </c>
      <c r="M157" s="136" t="str">
        <f t="shared" si="249"/>
        <v>Alto</v>
      </c>
      <c r="N157" s="229">
        <v>2</v>
      </c>
      <c r="O157" s="136" t="str">
        <f t="shared" si="255"/>
        <v>Ocasional</v>
      </c>
      <c r="P157" s="137">
        <f t="shared" si="250"/>
        <v>12</v>
      </c>
      <c r="Q157" s="137" t="str">
        <f t="shared" si="251"/>
        <v>Alto</v>
      </c>
      <c r="R157" s="192">
        <v>100</v>
      </c>
      <c r="S157" s="136" t="str">
        <f t="shared" si="252"/>
        <v>Muerte</v>
      </c>
      <c r="T157" s="137">
        <f t="shared" si="254"/>
        <v>1200</v>
      </c>
      <c r="U157" s="137" t="str">
        <f t="shared" si="245"/>
        <v>I</v>
      </c>
      <c r="V157" s="138" t="str">
        <f t="shared" ref="V157:V158" si="256">+IF(U157=0,"",IF(U157="I","No Aceptable",IF(U157="II","No Aceptable  o Aceptable con control específico",IF(U157="III","Aceptable",IF(U157="IV","Aceptable","")))))</f>
        <v>No Aceptable</v>
      </c>
      <c r="W157" s="139">
        <v>2</v>
      </c>
      <c r="X157" s="134" t="s">
        <v>803</v>
      </c>
      <c r="Y157" s="134" t="s">
        <v>759</v>
      </c>
      <c r="Z157" s="140" t="s">
        <v>765</v>
      </c>
      <c r="AA157" s="140" t="s">
        <v>765</v>
      </c>
      <c r="AB157" s="140" t="s">
        <v>1037</v>
      </c>
      <c r="AC157" s="140" t="s">
        <v>1038</v>
      </c>
      <c r="AD157" s="140" t="s">
        <v>1039</v>
      </c>
      <c r="AE157" s="136" t="s">
        <v>813</v>
      </c>
      <c r="AF157" s="73" t="s">
        <v>769</v>
      </c>
      <c r="AG157" s="112" t="s">
        <v>770</v>
      </c>
      <c r="AH157" s="136"/>
    </row>
    <row r="158" spans="2:37" ht="128.25" customHeight="1" thickBot="1" x14ac:dyDescent="0.25">
      <c r="B158" s="588"/>
      <c r="C158" s="591"/>
      <c r="D158" s="594"/>
      <c r="E158" s="106" t="s">
        <v>759</v>
      </c>
      <c r="F158" s="115" t="s">
        <v>785</v>
      </c>
      <c r="G158" s="230" t="s">
        <v>786</v>
      </c>
      <c r="H158" s="109" t="s">
        <v>780</v>
      </c>
      <c r="I158" s="108" t="s">
        <v>862</v>
      </c>
      <c r="J158" s="108" t="s">
        <v>862</v>
      </c>
      <c r="K158" s="108" t="s">
        <v>863</v>
      </c>
      <c r="L158" s="109">
        <v>6</v>
      </c>
      <c r="M158" s="102" t="str">
        <f t="shared" si="249"/>
        <v>Alto</v>
      </c>
      <c r="N158" s="231">
        <v>2</v>
      </c>
      <c r="O158" s="102" t="str">
        <f t="shared" si="255"/>
        <v>Ocasional</v>
      </c>
      <c r="P158" s="107">
        <f t="shared" si="250"/>
        <v>12</v>
      </c>
      <c r="Q158" s="107" t="str">
        <f t="shared" si="251"/>
        <v>Alto</v>
      </c>
      <c r="R158" s="232">
        <v>100</v>
      </c>
      <c r="S158" s="102" t="str">
        <f t="shared" si="252"/>
        <v>Muerte</v>
      </c>
      <c r="T158" s="107">
        <f t="shared" si="254"/>
        <v>1200</v>
      </c>
      <c r="U158" s="107" t="str">
        <f t="shared" si="245"/>
        <v>I</v>
      </c>
      <c r="V158" s="110" t="str">
        <f t="shared" si="256"/>
        <v>No Aceptable</v>
      </c>
      <c r="W158" s="111">
        <v>2</v>
      </c>
      <c r="X158" s="109" t="s">
        <v>780</v>
      </c>
      <c r="Y158" s="109" t="s">
        <v>759</v>
      </c>
      <c r="Z158" s="103" t="s">
        <v>868</v>
      </c>
      <c r="AA158" s="103" t="s">
        <v>868</v>
      </c>
      <c r="AB158" s="103" t="s">
        <v>1037</v>
      </c>
      <c r="AC158" s="103" t="s">
        <v>1038</v>
      </c>
      <c r="AD158" s="103" t="s">
        <v>1039</v>
      </c>
      <c r="AE158" s="102" t="s">
        <v>813</v>
      </c>
      <c r="AF158" s="73" t="s">
        <v>769</v>
      </c>
      <c r="AG158" s="73" t="s">
        <v>770</v>
      </c>
      <c r="AH158" s="102"/>
    </row>
    <row r="159" spans="2:37" ht="89.25" customHeight="1" x14ac:dyDescent="0.25">
      <c r="B159" s="628" t="s">
        <v>1040</v>
      </c>
      <c r="C159" s="631" t="s">
        <v>1041</v>
      </c>
      <c r="D159" s="634" t="s">
        <v>1042</v>
      </c>
      <c r="E159" s="55" t="s">
        <v>759</v>
      </c>
      <c r="F159" s="56" t="s">
        <v>760</v>
      </c>
      <c r="G159" s="55" t="s">
        <v>1043</v>
      </c>
      <c r="H159" s="55" t="s">
        <v>1044</v>
      </c>
      <c r="I159" s="159" t="s">
        <v>763</v>
      </c>
      <c r="J159" s="159" t="s">
        <v>763</v>
      </c>
      <c r="K159" s="159" t="s">
        <v>763</v>
      </c>
      <c r="L159" s="158">
        <v>2</v>
      </c>
      <c r="M159" s="159" t="str">
        <f>+IF(L159="","Bajo",IF(L159=2,"Medio",IF(L159=6,"Alto",IF(L159=10,"Muy Alto",""))))</f>
        <v>Medio</v>
      </c>
      <c r="N159" s="158">
        <v>2</v>
      </c>
      <c r="O159" s="159" t="str">
        <f t="shared" si="255"/>
        <v>Ocasional</v>
      </c>
      <c r="P159" s="56">
        <f>+IF(L159="",N159,(N159*L159))</f>
        <v>4</v>
      </c>
      <c r="Q159" s="56" t="str">
        <f>+IF(P159=0,"",IF(P159&lt;5,"Bajo",IF(P159&lt;9,"Medio",IF(P159&lt;21,"Alto",IF(P159&lt;41,"Muy Alto","")))))</f>
        <v>Bajo</v>
      </c>
      <c r="R159" s="158">
        <v>25</v>
      </c>
      <c r="S159" s="159" t="str">
        <f>+IF(R159=0,"",IF(R159&lt;11,"Leve",IF(R159&lt;26,"Grave",IF(R159&lt;61,"Muy Grave",IF(R159&lt;101,"Muerte","")))))</f>
        <v>Grave</v>
      </c>
      <c r="T159" s="56">
        <f>+R159*P159</f>
        <v>100</v>
      </c>
      <c r="U159" s="56" t="str">
        <f>+IF(T159=0,"",IF(T159&lt;21,"IV",IF(T159&lt;121,"III",IF(T159&lt;501,"II",IF(T159&lt;4001,"I","")))))</f>
        <v>III</v>
      </c>
      <c r="V159" s="56" t="str">
        <f>+IF(U159=0,"",IF(U159="I","No Aceptable",IF(U159="II","No Aceptable  o Aceptable con control específico",IF(U159="III","Mejorable",IF(U159="IV","Aceptable","")))))</f>
        <v>Mejorable</v>
      </c>
      <c r="W159" s="159">
        <v>7</v>
      </c>
      <c r="X159" s="222" t="s">
        <v>1045</v>
      </c>
      <c r="Y159" s="159" t="s">
        <v>759</v>
      </c>
      <c r="Z159" s="159" t="s">
        <v>763</v>
      </c>
      <c r="AA159" s="159" t="s">
        <v>763</v>
      </c>
      <c r="AB159" s="233" t="s">
        <v>765</v>
      </c>
      <c r="AC159" s="100" t="s">
        <v>812</v>
      </c>
      <c r="AD159" s="100" t="s">
        <v>767</v>
      </c>
      <c r="AE159" s="159" t="s">
        <v>813</v>
      </c>
      <c r="AF159" s="199" t="s">
        <v>769</v>
      </c>
      <c r="AG159" s="234" t="s">
        <v>770</v>
      </c>
      <c r="AH159" s="162"/>
      <c r="AI159" s="121"/>
      <c r="AJ159" s="121"/>
      <c r="AK159" s="121"/>
    </row>
    <row r="160" spans="2:37" ht="89.25" customHeight="1" x14ac:dyDescent="0.25">
      <c r="B160" s="629"/>
      <c r="C160" s="632"/>
      <c r="D160" s="635"/>
      <c r="E160" s="70" t="s">
        <v>759</v>
      </c>
      <c r="F160" s="144" t="s">
        <v>885</v>
      </c>
      <c r="G160" s="235" t="s">
        <v>1046</v>
      </c>
      <c r="H160" s="236" t="s">
        <v>1047</v>
      </c>
      <c r="I160" s="179" t="s">
        <v>763</v>
      </c>
      <c r="J160" s="179" t="s">
        <v>763</v>
      </c>
      <c r="K160" s="179" t="s">
        <v>763</v>
      </c>
      <c r="L160" s="179">
        <v>2</v>
      </c>
      <c r="M160" s="73" t="str">
        <f t="shared" ref="M160" si="257">+IF(L160="","Bajo",IF(L160=2,"Medio",IF(L160=6,"Alto",IF(L160=10,"Muy Alto",""))))</f>
        <v>Medio</v>
      </c>
      <c r="N160" s="179">
        <v>4</v>
      </c>
      <c r="O160" s="73" t="str">
        <f t="shared" si="255"/>
        <v>Continua</v>
      </c>
      <c r="P160" s="75">
        <f t="shared" ref="P160" si="258">+IF(L160="",N160,(N160*L160))</f>
        <v>8</v>
      </c>
      <c r="Q160" s="75" t="str">
        <f t="shared" ref="Q160" si="259">+IF(P160=0,"",IF(P160&lt;5,"Bajo",IF(P160&lt;9,"Medio",IF(P160&lt;21,"Alto",IF(P160&lt;41,"Muy Alto","")))))</f>
        <v>Medio</v>
      </c>
      <c r="R160" s="142">
        <v>25</v>
      </c>
      <c r="S160" s="73" t="str">
        <f t="shared" ref="S160" si="260">+IF(R160=0,"",IF(R160&lt;11,"Leve",IF(R160&lt;26,"Grave",IF(R160&lt;61,"Muy Grave",IF(R160&lt;101,"Muerte","")))))</f>
        <v>Grave</v>
      </c>
      <c r="T160" s="75">
        <f t="shared" ref="T160" si="261">+R160*P160</f>
        <v>200</v>
      </c>
      <c r="U160" s="75" t="str">
        <f t="shared" ref="U160:U162" si="262">+IF(T160=0,"",IF(T160&lt;21,"IV",IF(T160&lt;121,"III",IF(T160&lt;501,"II",IF(T160&lt;4001,"I","")))))</f>
        <v>II</v>
      </c>
      <c r="V160" s="76" t="str">
        <f t="shared" ref="V160:V162" si="263">+IF(U160=0,"",IF(U160="I","No Aceptable",IF(U160="II","No Aceptable  o Aceptable con control específico",IF(U160="III","Aceptable",IF(U160="IV","Aceptable","")))))</f>
        <v>No Aceptable  o Aceptable con control específico</v>
      </c>
      <c r="W160" s="77">
        <v>4</v>
      </c>
      <c r="X160" s="179" t="s">
        <v>1048</v>
      </c>
      <c r="Y160" s="179" t="s">
        <v>731</v>
      </c>
      <c r="Z160" s="179" t="s">
        <v>763</v>
      </c>
      <c r="AA160" s="179" t="s">
        <v>763</v>
      </c>
      <c r="AB160" s="179" t="s">
        <v>763</v>
      </c>
      <c r="AC160" s="181" t="s">
        <v>1049</v>
      </c>
      <c r="AD160" s="146" t="s">
        <v>763</v>
      </c>
      <c r="AE160" s="127" t="s">
        <v>1012</v>
      </c>
      <c r="AF160" s="164" t="s">
        <v>1050</v>
      </c>
      <c r="AG160" s="73" t="s">
        <v>770</v>
      </c>
      <c r="AH160" s="80"/>
      <c r="AI160" s="121"/>
      <c r="AJ160" s="121"/>
      <c r="AK160" s="121"/>
    </row>
    <row r="161" spans="2:37" ht="89.25" customHeight="1" thickBot="1" x14ac:dyDescent="0.3">
      <c r="B161" s="629"/>
      <c r="C161" s="632"/>
      <c r="D161" s="635"/>
      <c r="E161" s="122" t="s">
        <v>759</v>
      </c>
      <c r="F161" s="71" t="s">
        <v>794</v>
      </c>
      <c r="G161" s="123" t="s">
        <v>1051</v>
      </c>
      <c r="H161" s="117" t="s">
        <v>816</v>
      </c>
      <c r="I161" s="124" t="s">
        <v>763</v>
      </c>
      <c r="J161" s="124" t="s">
        <v>763</v>
      </c>
      <c r="K161" s="124" t="s">
        <v>763</v>
      </c>
      <c r="L161" s="117">
        <v>2</v>
      </c>
      <c r="M161" s="124" t="str">
        <f>+IF(L161="","Bajo",IF(L161=2,"Medio",IF(L161=6,"Alto",IF(L161=10,"Muy Alto",""))))</f>
        <v>Medio</v>
      </c>
      <c r="N161" s="117">
        <v>2</v>
      </c>
      <c r="O161" s="124" t="str">
        <f t="shared" si="255"/>
        <v>Ocasional</v>
      </c>
      <c r="P161" s="215">
        <f>+IF(L161="",N161,(N161*L161))</f>
        <v>4</v>
      </c>
      <c r="Q161" s="215" t="str">
        <f>+IF(P161=0,"",IF(P161&lt;5,"Bajo",IF(P161&lt;9,"Medio",IF(P161&lt;21,"Alto",IF(P161&lt;41,"Muy Alto","")))))</f>
        <v>Bajo</v>
      </c>
      <c r="R161" s="117">
        <v>25</v>
      </c>
      <c r="S161" s="124" t="str">
        <f>+IF(R161=0,"",IF(R161&lt;11,"Leve",IF(R161&lt;26,"Grave",IF(R161&lt;61,"Muy Grave",IF(R161&lt;101,"Muerte","")))))</f>
        <v>Grave</v>
      </c>
      <c r="T161" s="215">
        <f>+R161*P161</f>
        <v>100</v>
      </c>
      <c r="U161" s="215" t="str">
        <f t="shared" si="262"/>
        <v>III</v>
      </c>
      <c r="V161" s="215" t="str">
        <f t="shared" si="263"/>
        <v>Aceptable</v>
      </c>
      <c r="W161" s="124">
        <v>7</v>
      </c>
      <c r="X161" s="117" t="s">
        <v>797</v>
      </c>
      <c r="Y161" s="124" t="s">
        <v>759</v>
      </c>
      <c r="Z161" s="124" t="s">
        <v>763</v>
      </c>
      <c r="AA161" s="124" t="s">
        <v>763</v>
      </c>
      <c r="AB161" s="123" t="s">
        <v>765</v>
      </c>
      <c r="AC161" s="123" t="s">
        <v>798</v>
      </c>
      <c r="AD161" s="124" t="s">
        <v>763</v>
      </c>
      <c r="AE161" s="124" t="s">
        <v>799</v>
      </c>
      <c r="AF161" s="73" t="s">
        <v>769</v>
      </c>
      <c r="AG161" s="124" t="s">
        <v>770</v>
      </c>
      <c r="AH161" s="125"/>
      <c r="AI161" s="121"/>
      <c r="AJ161" s="121"/>
      <c r="AK161" s="121"/>
    </row>
    <row r="162" spans="2:37" ht="89.25" customHeight="1" thickBot="1" x14ac:dyDescent="0.3">
      <c r="B162" s="630"/>
      <c r="C162" s="633"/>
      <c r="D162" s="636"/>
      <c r="E162" s="185" t="s">
        <v>759</v>
      </c>
      <c r="F162" s="237" t="s">
        <v>1052</v>
      </c>
      <c r="G162" s="130" t="s">
        <v>1053</v>
      </c>
      <c r="H162" s="130" t="s">
        <v>1054</v>
      </c>
      <c r="I162" s="91" t="s">
        <v>763</v>
      </c>
      <c r="J162" s="91" t="s">
        <v>763</v>
      </c>
      <c r="K162" s="91" t="s">
        <v>993</v>
      </c>
      <c r="L162" s="238">
        <v>6</v>
      </c>
      <c r="M162" s="93" t="str">
        <f t="shared" ref="M162" si="264">+IF(L162="","Bajo",IF(L162=2,"Medio",IF(L162=6,"Alto",IF(L162=10,"Muy Alto",""))))</f>
        <v>Alto</v>
      </c>
      <c r="N162" s="92">
        <v>2</v>
      </c>
      <c r="O162" s="93" t="str">
        <f t="shared" si="255"/>
        <v>Ocasional</v>
      </c>
      <c r="P162" s="90">
        <f t="shared" ref="P162" si="265">+IF(L162="",N162,(N162*L162))</f>
        <v>12</v>
      </c>
      <c r="Q162" s="90" t="str">
        <f t="shared" ref="Q162" si="266">+IF(P162=0,"",IF(P162&lt;5,"Bajo",IF(P162&lt;9,"Medio",IF(P162&lt;21,"Alto",IF(P162&lt;41,"Muy Alto","")))))</f>
        <v>Alto</v>
      </c>
      <c r="R162" s="239">
        <v>10</v>
      </c>
      <c r="S162" s="93" t="str">
        <f t="shared" ref="S162" si="267">+IF(R162=0,"",IF(R162&lt;11,"Leve",IF(R162&lt;26,"Grave",IF(R162&lt;61,"Muy Grave",IF(R162&lt;101,"Muerte","")))))</f>
        <v>Leve</v>
      </c>
      <c r="T162" s="90">
        <f t="shared" ref="T162" si="268">+R162*P162</f>
        <v>120</v>
      </c>
      <c r="U162" s="90" t="str">
        <f t="shared" si="262"/>
        <v>III</v>
      </c>
      <c r="V162" s="94" t="str">
        <f t="shared" si="263"/>
        <v>Aceptable</v>
      </c>
      <c r="W162" s="95">
        <v>4</v>
      </c>
      <c r="X162" s="186" t="s">
        <v>1045</v>
      </c>
      <c r="Y162" s="92" t="s">
        <v>759</v>
      </c>
      <c r="Z162" s="238" t="s">
        <v>763</v>
      </c>
      <c r="AA162" s="238" t="s">
        <v>763</v>
      </c>
      <c r="AB162" s="97" t="s">
        <v>1055</v>
      </c>
      <c r="AC162" s="97" t="s">
        <v>1056</v>
      </c>
      <c r="AD162" s="97" t="s">
        <v>1057</v>
      </c>
      <c r="AE162" s="93" t="s">
        <v>783</v>
      </c>
      <c r="AF162" s="73" t="s">
        <v>769</v>
      </c>
      <c r="AG162" s="183" t="s">
        <v>770</v>
      </c>
      <c r="AH162" s="189"/>
      <c r="AI162" s="121"/>
      <c r="AJ162" s="121"/>
      <c r="AK162" s="121"/>
    </row>
    <row r="163" spans="2:37" ht="89.25" customHeight="1" x14ac:dyDescent="0.25">
      <c r="B163" s="638" t="s">
        <v>856</v>
      </c>
      <c r="C163" s="639" t="s">
        <v>1058</v>
      </c>
      <c r="D163" s="640" t="s">
        <v>1059</v>
      </c>
      <c r="E163" s="200" t="s">
        <v>759</v>
      </c>
      <c r="F163" s="198" t="s">
        <v>893</v>
      </c>
      <c r="G163" s="200" t="s">
        <v>810</v>
      </c>
      <c r="H163" s="200" t="s">
        <v>823</v>
      </c>
      <c r="I163" s="136" t="s">
        <v>763</v>
      </c>
      <c r="J163" s="136" t="s">
        <v>763</v>
      </c>
      <c r="K163" s="136" t="s">
        <v>763</v>
      </c>
      <c r="L163" s="134">
        <v>2</v>
      </c>
      <c r="M163" s="136" t="str">
        <f>+IF(L163="","Bajo",IF(L163=2,"Medio",IF(L163=6,"Alto",IF(L163=10,"Muy Alto",""))))</f>
        <v>Medio</v>
      </c>
      <c r="N163" s="134">
        <v>2</v>
      </c>
      <c r="O163" s="136" t="str">
        <f t="shared" si="255"/>
        <v>Ocasional</v>
      </c>
      <c r="P163" s="137">
        <f>+IF(L163="",N163,(N163*L163))</f>
        <v>4</v>
      </c>
      <c r="Q163" s="137" t="str">
        <f>+IF(P163=0,"",IF(P163&lt;5,"Bajo",IF(P163&lt;9,"Medio",IF(P163&lt;21,"Alto",IF(P163&lt;41,"Muy Alto","")))))</f>
        <v>Bajo</v>
      </c>
      <c r="R163" s="134">
        <v>25</v>
      </c>
      <c r="S163" s="136" t="str">
        <f>+IF(R163=0,"",IF(R163&lt;11,"Leve",IF(R163&lt;26,"Grave",IF(R163&lt;61,"Muy Grave",IF(R163&lt;101,"Muerte","")))))</f>
        <v>Grave</v>
      </c>
      <c r="T163" s="137">
        <f>+R163*P163</f>
        <v>100</v>
      </c>
      <c r="U163" s="137" t="str">
        <f>+IF(T163=0,"",IF(T163&lt;21,"IV",IF(T163&lt;121,"III",IF(T163&lt;501,"II",IF(T163&lt;4001,"I","")))))</f>
        <v>III</v>
      </c>
      <c r="V163" s="138" t="str">
        <f>+IF(U163=0,"",IF(U163="I","No Aceptable",IF(U163="II","No Aceptable  o Aceptable con control específico",IF(U163="III","Mejorable",IF(U163="IV","Aceptable","")))))</f>
        <v>Mejorable</v>
      </c>
      <c r="W163" s="139">
        <v>4</v>
      </c>
      <c r="X163" s="218" t="s">
        <v>1045</v>
      </c>
      <c r="Y163" s="136" t="s">
        <v>759</v>
      </c>
      <c r="Z163" s="136" t="s">
        <v>763</v>
      </c>
      <c r="AA163" s="136" t="s">
        <v>763</v>
      </c>
      <c r="AB163" s="140" t="s">
        <v>765</v>
      </c>
      <c r="AC163" s="219" t="s">
        <v>812</v>
      </c>
      <c r="AD163" s="219" t="s">
        <v>767</v>
      </c>
      <c r="AE163" s="136" t="s">
        <v>813</v>
      </c>
      <c r="AF163" s="136" t="s">
        <v>769</v>
      </c>
      <c r="AG163" s="136" t="s">
        <v>770</v>
      </c>
      <c r="AH163" s="240"/>
    </row>
    <row r="164" spans="2:37" ht="89.25" customHeight="1" thickBot="1" x14ac:dyDescent="0.3">
      <c r="B164" s="638"/>
      <c r="C164" s="608"/>
      <c r="D164" s="614"/>
      <c r="E164" s="70" t="s">
        <v>759</v>
      </c>
      <c r="F164" s="210" t="s">
        <v>1052</v>
      </c>
      <c r="G164" s="70" t="s">
        <v>1060</v>
      </c>
      <c r="H164" s="70" t="s">
        <v>1061</v>
      </c>
      <c r="I164" s="84" t="s">
        <v>763</v>
      </c>
      <c r="J164" s="84" t="s">
        <v>763</v>
      </c>
      <c r="K164" s="84" t="s">
        <v>1062</v>
      </c>
      <c r="L164" s="164">
        <v>6</v>
      </c>
      <c r="M164" s="73" t="str">
        <f t="shared" ref="M164" si="269">+IF(L164="","Bajo",IF(L164=2,"Medio",IF(L164=6,"Alto",IF(L164=10,"Muy Alto",""))))</f>
        <v>Alto</v>
      </c>
      <c r="N164" s="74">
        <v>2</v>
      </c>
      <c r="O164" s="73" t="str">
        <f t="shared" si="255"/>
        <v>Ocasional</v>
      </c>
      <c r="P164" s="75">
        <f t="shared" ref="P164" si="270">+IF(L164="",N164,(N164*L164))</f>
        <v>12</v>
      </c>
      <c r="Q164" s="75" t="str">
        <f t="shared" ref="Q164" si="271">+IF(P164=0,"",IF(P164&lt;5,"Bajo",IF(P164&lt;9,"Medio",IF(P164&lt;21,"Alto",IF(P164&lt;41,"Muy Alto","")))))</f>
        <v>Alto</v>
      </c>
      <c r="R164" s="83">
        <v>10</v>
      </c>
      <c r="S164" s="73" t="str">
        <f t="shared" ref="S164" si="272">+IF(R164=0,"",IF(R164&lt;11,"Leve",IF(R164&lt;26,"Grave",IF(R164&lt;61,"Muy Grave",IF(R164&lt;101,"Muerte","")))))</f>
        <v>Leve</v>
      </c>
      <c r="T164" s="75">
        <f t="shared" ref="T164" si="273">+R164*P164</f>
        <v>120</v>
      </c>
      <c r="U164" s="75" t="str">
        <f t="shared" ref="U164" si="274">+IF(T164=0,"",IF(T164&lt;21,"IV",IF(T164&lt;121,"III",IF(T164&lt;501,"II",IF(T164&lt;4001,"I","")))))</f>
        <v>III</v>
      </c>
      <c r="V164" s="76" t="str">
        <f t="shared" ref="V164" si="275">+IF(U164=0,"",IF(U164="I","No Aceptable",IF(U164="II","No Aceptable  o Aceptable con control específico",IF(U164="III","Aceptable",IF(U164="IV","Aceptable","")))))</f>
        <v>Aceptable</v>
      </c>
      <c r="W164" s="77">
        <v>4</v>
      </c>
      <c r="X164" s="179" t="s">
        <v>1045</v>
      </c>
      <c r="Y164" s="74" t="s">
        <v>759</v>
      </c>
      <c r="Z164" s="164" t="s">
        <v>763</v>
      </c>
      <c r="AA164" s="164" t="s">
        <v>763</v>
      </c>
      <c r="AB164" s="78" t="s">
        <v>1063</v>
      </c>
      <c r="AC164" s="78" t="s">
        <v>1064</v>
      </c>
      <c r="AD164" s="78" t="s">
        <v>1057</v>
      </c>
      <c r="AE164" s="73" t="s">
        <v>783</v>
      </c>
      <c r="AF164" s="73" t="s">
        <v>769</v>
      </c>
      <c r="AG164" s="169" t="s">
        <v>770</v>
      </c>
      <c r="AH164" s="125"/>
      <c r="AI164" s="121"/>
      <c r="AJ164" s="121"/>
      <c r="AK164" s="121"/>
    </row>
    <row r="165" spans="2:37" ht="89.25" customHeight="1" x14ac:dyDescent="0.25">
      <c r="B165" s="638"/>
      <c r="C165" s="608"/>
      <c r="D165" s="614"/>
      <c r="E165" s="122" t="s">
        <v>759</v>
      </c>
      <c r="F165" s="71" t="s">
        <v>778</v>
      </c>
      <c r="G165" s="70" t="s">
        <v>1065</v>
      </c>
      <c r="H165" s="70" t="s">
        <v>1066</v>
      </c>
      <c r="I165" s="124" t="s">
        <v>763</v>
      </c>
      <c r="J165" s="124" t="s">
        <v>763</v>
      </c>
      <c r="K165" s="73" t="s">
        <v>763</v>
      </c>
      <c r="L165" s="74">
        <v>6</v>
      </c>
      <c r="M165" s="73" t="str">
        <f>+IF(L165="","Bajo",IF(L165=2,"Medio",IF(L165=6,"Alto",IF(L165=10,"Muy Alto",""))))</f>
        <v>Alto</v>
      </c>
      <c r="N165" s="74">
        <v>3</v>
      </c>
      <c r="O165" s="73" t="str">
        <f t="shared" si="255"/>
        <v>Frecuente</v>
      </c>
      <c r="P165" s="75">
        <f>+IF(L165="",N165,(N165*L165))</f>
        <v>18</v>
      </c>
      <c r="Q165" s="75" t="str">
        <f>+IF(P165=0,"",IF(P165&lt;5,"Bajo",IF(P165&lt;9,"Medio",IF(P165&lt;21,"Alto",IF(P165&lt;41,"Muy Alto","")))))</f>
        <v>Alto</v>
      </c>
      <c r="R165" s="74">
        <v>25</v>
      </c>
      <c r="S165" s="73" t="str">
        <f>+IF(R165=0,"",IF(R165&lt;11,"Leve",IF(R165&lt;26,"Grave",IF(R165&lt;61,"Muy Grave",IF(R165&lt;101,"Muerte","")))))</f>
        <v>Grave</v>
      </c>
      <c r="T165" s="75">
        <f>+R165*P165</f>
        <v>450</v>
      </c>
      <c r="U165" s="75" t="str">
        <f>+IF(T165=0,"",IF(T165&lt;21,"IV",IF(T165&lt;121,"III",IF(T165&lt;501,"II",IF(T165&lt;4001,"I","")))))</f>
        <v>II</v>
      </c>
      <c r="V165" s="76" t="str">
        <f>+IF(U165=0,"",IF(U165="I","No Aceptable",IF(U165="II","No Aceptable  o Aceptable con control específico",IF(U165="III","Mejorable",IF(U165="IV","Aceptable","")))))</f>
        <v>No Aceptable  o Aceptable con control específico</v>
      </c>
      <c r="W165" s="77">
        <v>32</v>
      </c>
      <c r="X165" s="74" t="s">
        <v>780</v>
      </c>
      <c r="Y165" s="58" t="s">
        <v>759</v>
      </c>
      <c r="Z165" s="73" t="s">
        <v>763</v>
      </c>
      <c r="AA165" s="73" t="s">
        <v>763</v>
      </c>
      <c r="AB165" s="78" t="s">
        <v>1067</v>
      </c>
      <c r="AC165" s="78" t="s">
        <v>1068</v>
      </c>
      <c r="AD165" s="78" t="s">
        <v>1057</v>
      </c>
      <c r="AE165" s="73" t="s">
        <v>783</v>
      </c>
      <c r="AF165" s="73" t="s">
        <v>784</v>
      </c>
      <c r="AG165" s="73" t="s">
        <v>770</v>
      </c>
      <c r="AH165" s="125"/>
      <c r="AI165" s="121"/>
      <c r="AJ165" s="121"/>
      <c r="AK165" s="121"/>
    </row>
    <row r="166" spans="2:37" s="121" customFormat="1" ht="149.25" customHeight="1" thickBot="1" x14ac:dyDescent="0.3">
      <c r="B166" s="638"/>
      <c r="C166" s="616"/>
      <c r="D166" s="618"/>
      <c r="E166" s="150" t="s">
        <v>759</v>
      </c>
      <c r="F166" s="115" t="s">
        <v>794</v>
      </c>
      <c r="G166" s="116" t="s">
        <v>1051</v>
      </c>
      <c r="H166" s="241" t="s">
        <v>816</v>
      </c>
      <c r="I166" s="169" t="s">
        <v>763</v>
      </c>
      <c r="J166" s="169" t="s">
        <v>763</v>
      </c>
      <c r="K166" s="169" t="s">
        <v>763</v>
      </c>
      <c r="L166" s="241">
        <v>2</v>
      </c>
      <c r="M166" s="169" t="str">
        <f>+IF(L166="","Bajo",IF(L166=2,"Medio",IF(L166=6,"Alto",IF(L166=10,"Muy Alto",""))))</f>
        <v>Medio</v>
      </c>
      <c r="N166" s="241">
        <v>2</v>
      </c>
      <c r="O166" s="169" t="str">
        <f t="shared" si="255"/>
        <v>Ocasional</v>
      </c>
      <c r="P166" s="170">
        <f>+IF(L166="",N166,(N166*L166))</f>
        <v>4</v>
      </c>
      <c r="Q166" s="170" t="str">
        <f>+IF(P166=0,"",IF(P166&lt;5,"Bajo",IF(P166&lt;9,"Medio",IF(P166&lt;21,"Alto",IF(P166&lt;41,"Muy Alto","")))))</f>
        <v>Bajo</v>
      </c>
      <c r="R166" s="241">
        <v>25</v>
      </c>
      <c r="S166" s="169" t="str">
        <f>+IF(R166=0,"",IF(R166&lt;11,"Leve",IF(R166&lt;26,"Grave",IF(R166&lt;61,"Muy Grave",IF(R166&lt;101,"Muerte","")))))</f>
        <v>Grave</v>
      </c>
      <c r="T166" s="170">
        <f>+R166*P166</f>
        <v>100</v>
      </c>
      <c r="U166" s="170" t="str">
        <f t="shared" ref="U166" si="276">+IF(T166=0,"",IF(T166&lt;21,"IV",IF(T166&lt;121,"III",IF(T166&lt;501,"II",IF(T166&lt;4001,"I","")))))</f>
        <v>III</v>
      </c>
      <c r="V166" s="170" t="str">
        <f t="shared" ref="V166" si="277">+IF(U166=0,"",IF(U166="I","No Aceptable",IF(U166="II","No Aceptable  o Aceptable con control específico",IF(U166="III","Aceptable",IF(U166="IV","Aceptable","")))))</f>
        <v>Aceptable</v>
      </c>
      <c r="W166" s="169">
        <v>4</v>
      </c>
      <c r="X166" s="241" t="s">
        <v>797</v>
      </c>
      <c r="Y166" s="169" t="s">
        <v>759</v>
      </c>
      <c r="Z166" s="169" t="s">
        <v>763</v>
      </c>
      <c r="AA166" s="169" t="s">
        <v>763</v>
      </c>
      <c r="AB166" s="116" t="s">
        <v>765</v>
      </c>
      <c r="AC166" s="116" t="s">
        <v>798</v>
      </c>
      <c r="AD166" s="169" t="s">
        <v>763</v>
      </c>
      <c r="AE166" s="169" t="s">
        <v>799</v>
      </c>
      <c r="AF166" s="169" t="s">
        <v>825</v>
      </c>
      <c r="AG166" s="169" t="s">
        <v>770</v>
      </c>
      <c r="AH166" s="152"/>
    </row>
    <row r="167" spans="2:37" s="121" customFormat="1" ht="89.25" customHeight="1" thickBot="1" x14ac:dyDescent="0.3">
      <c r="B167" s="587" t="s">
        <v>856</v>
      </c>
      <c r="C167" s="590" t="s">
        <v>1069</v>
      </c>
      <c r="D167" s="641" t="s">
        <v>914</v>
      </c>
      <c r="E167" s="126" t="s">
        <v>759</v>
      </c>
      <c r="F167" s="147" t="s">
        <v>893</v>
      </c>
      <c r="G167" s="55" t="s">
        <v>810</v>
      </c>
      <c r="H167" s="55" t="s">
        <v>1070</v>
      </c>
      <c r="I167" s="58" t="s">
        <v>763</v>
      </c>
      <c r="J167" s="58" t="s">
        <v>763</v>
      </c>
      <c r="K167" s="58" t="s">
        <v>763</v>
      </c>
      <c r="L167" s="59">
        <v>2</v>
      </c>
      <c r="M167" s="58" t="str">
        <f>+IF(L167="","Bajo",IF(L167=2,"Medio",IF(L167=6,"Alto",IF(L167=10,"Muy Alto",""))))</f>
        <v>Medio</v>
      </c>
      <c r="N167" s="59">
        <v>2</v>
      </c>
      <c r="O167" s="58" t="str">
        <f t="shared" si="255"/>
        <v>Ocasional</v>
      </c>
      <c r="P167" s="60">
        <f>+IF(L167="",N167,(N167*L167))</f>
        <v>4</v>
      </c>
      <c r="Q167" s="60" t="str">
        <f>+IF(P167=0,"",IF(P167&lt;5,"Bajo",IF(P167&lt;9,"Medio",IF(P167&lt;21,"Alto",IF(P167&lt;41,"Muy Alto","")))))</f>
        <v>Bajo</v>
      </c>
      <c r="R167" s="59">
        <v>25</v>
      </c>
      <c r="S167" s="58" t="str">
        <f>+IF(R167=0,"",IF(R167&lt;11,"Leve",IF(R167&lt;26,"Grave",IF(R167&lt;61,"Muy Grave",IF(R167&lt;101,"Muerte","")))))</f>
        <v>Grave</v>
      </c>
      <c r="T167" s="60">
        <f>+R167*P167</f>
        <v>100</v>
      </c>
      <c r="U167" s="60" t="str">
        <f>+IF(T167=0,"",IF(T167&lt;21,"IV",IF(T167&lt;121,"III",IF(T167&lt;501,"II",IF(T167&lt;4001,"I","")))))</f>
        <v>III</v>
      </c>
      <c r="V167" s="61" t="str">
        <f>+IF(U167=0,"",IF(U167="I","No Aceptable",IF(U167="II","No Aceptable  o Aceptable con control específico",IF(U167="III","Mejorable",IF(U167="IV","Aceptable","")))))</f>
        <v>Mejorable</v>
      </c>
      <c r="W167" s="62">
        <v>4</v>
      </c>
      <c r="X167" s="222" t="s">
        <v>1045</v>
      </c>
      <c r="Y167" s="58" t="s">
        <v>759</v>
      </c>
      <c r="Z167" s="58" t="s">
        <v>763</v>
      </c>
      <c r="AA167" s="58" t="s">
        <v>763</v>
      </c>
      <c r="AB167" s="101" t="s">
        <v>765</v>
      </c>
      <c r="AC167" s="100" t="s">
        <v>812</v>
      </c>
      <c r="AD167" s="66" t="s">
        <v>767</v>
      </c>
      <c r="AE167" s="58" t="s">
        <v>1071</v>
      </c>
      <c r="AF167" s="58" t="s">
        <v>769</v>
      </c>
      <c r="AG167" s="64" t="s">
        <v>770</v>
      </c>
      <c r="AH167" s="67"/>
      <c r="AI167" s="81"/>
      <c r="AJ167" s="81"/>
      <c r="AK167" s="81"/>
    </row>
    <row r="168" spans="2:37" s="121" customFormat="1" ht="89.25" customHeight="1" x14ac:dyDescent="0.25">
      <c r="B168" s="588"/>
      <c r="C168" s="591"/>
      <c r="D168" s="642"/>
      <c r="E168" s="83" t="s">
        <v>759</v>
      </c>
      <c r="F168" s="71" t="s">
        <v>785</v>
      </c>
      <c r="G168" s="84" t="s">
        <v>1072</v>
      </c>
      <c r="H168" s="70" t="s">
        <v>887</v>
      </c>
      <c r="I168" s="73" t="s">
        <v>763</v>
      </c>
      <c r="J168" s="73" t="s">
        <v>763</v>
      </c>
      <c r="K168" s="73" t="s">
        <v>763</v>
      </c>
      <c r="L168" s="74">
        <v>2</v>
      </c>
      <c r="M168" s="73" t="str">
        <f t="shared" ref="M168" si="278">+IF(L168="","Bajo",IF(L168=2,"Medio",IF(L168=6,"Alto",IF(L168=10,"Muy Alto",""))))</f>
        <v>Medio</v>
      </c>
      <c r="N168" s="74">
        <v>2</v>
      </c>
      <c r="O168" s="73" t="str">
        <f t="shared" si="255"/>
        <v>Ocasional</v>
      </c>
      <c r="P168" s="75">
        <f t="shared" ref="P168" si="279">+IF(L168="",N168,(N168*L168))</f>
        <v>4</v>
      </c>
      <c r="Q168" s="75" t="str">
        <f t="shared" ref="Q168" si="280">+IF(P168=0,"",IF(P168&lt;5,"Bajo",IF(P168&lt;9,"Medio",IF(P168&lt;21,"Alto",IF(P168&lt;41,"Muy Alto","")))))</f>
        <v>Bajo</v>
      </c>
      <c r="R168" s="74">
        <v>25</v>
      </c>
      <c r="S168" s="73" t="str">
        <f t="shared" ref="S168" si="281">+IF(R168=0,"",IF(R168&lt;11,"Leve",IF(R168&lt;26,"Grave",IF(R168&lt;61,"Muy Grave",IF(R168&lt;101,"Muerte","")))))</f>
        <v>Grave</v>
      </c>
      <c r="T168" s="75">
        <f t="shared" ref="T168" si="282">+R168*P168</f>
        <v>100</v>
      </c>
      <c r="U168" s="75" t="str">
        <f t="shared" ref="U168" si="283">+IF(T168=0,"",IF(T168&lt;21,"IV",IF(T168&lt;121,"III",IF(T168&lt;501,"II",IF(T168&lt;4001,"I","")))))</f>
        <v>III</v>
      </c>
      <c r="V168" s="76" t="str">
        <f t="shared" ref="V168" si="284">+IF(U168=0,"",IF(U168="I","No Aceptable",IF(U168="II","No Aceptable  o Aceptable con control específico",IF(U168="III","Aceptable",IF(U168="IV","Aceptable","")))))</f>
        <v>Aceptable</v>
      </c>
      <c r="W168" s="77">
        <v>4</v>
      </c>
      <c r="X168" s="74" t="s">
        <v>780</v>
      </c>
      <c r="Y168" s="58" t="s">
        <v>759</v>
      </c>
      <c r="Z168" s="73" t="s">
        <v>763</v>
      </c>
      <c r="AA168" s="73" t="s">
        <v>763</v>
      </c>
      <c r="AB168" s="78" t="s">
        <v>789</v>
      </c>
      <c r="AC168" s="78" t="s">
        <v>782</v>
      </c>
      <c r="AD168" s="73" t="s">
        <v>763</v>
      </c>
      <c r="AE168" s="73" t="s">
        <v>783</v>
      </c>
      <c r="AF168" s="73" t="s">
        <v>769</v>
      </c>
      <c r="AG168" s="73" t="s">
        <v>770</v>
      </c>
      <c r="AH168" s="80"/>
      <c r="AI168" s="81"/>
      <c r="AJ168" s="81"/>
      <c r="AK168" s="81"/>
    </row>
    <row r="169" spans="2:37" s="121" customFormat="1" ht="89.25" customHeight="1" thickBot="1" x14ac:dyDescent="0.3">
      <c r="B169" s="588"/>
      <c r="C169" s="591"/>
      <c r="D169" s="642"/>
      <c r="E169" s="83" t="s">
        <v>759</v>
      </c>
      <c r="F169" s="144" t="s">
        <v>1073</v>
      </c>
      <c r="G169" s="118" t="s">
        <v>1074</v>
      </c>
      <c r="H169" s="118" t="s">
        <v>1075</v>
      </c>
      <c r="I169" s="84" t="s">
        <v>763</v>
      </c>
      <c r="J169" s="84" t="s">
        <v>763</v>
      </c>
      <c r="K169" s="118" t="s">
        <v>763</v>
      </c>
      <c r="L169" s="118">
        <v>2</v>
      </c>
      <c r="M169" s="73" t="str">
        <f>+IF(L169="","Bajo",IF(L169=2,"Medio",IF(L169=6,"Alto",IF(L169=10,"Muy Alto",""))))</f>
        <v>Medio</v>
      </c>
      <c r="N169" s="118">
        <v>4</v>
      </c>
      <c r="O169" s="73" t="str">
        <f t="shared" si="255"/>
        <v>Continua</v>
      </c>
      <c r="P169" s="75">
        <f>+IF(L169="",N169,(N169*L169))</f>
        <v>8</v>
      </c>
      <c r="Q169" s="75" t="str">
        <f>+IF(P169=0,"",IF(P169&lt;5,"Bajo",IF(P169&lt;9,"Medio",IF(P169&lt;21,"Alto",IF(P169&lt;41,"Muy Alto","")))))</f>
        <v>Medio</v>
      </c>
      <c r="R169" s="118">
        <v>25</v>
      </c>
      <c r="S169" s="73" t="str">
        <f>+IF(R169=0,"",IF(R169&lt;11,"Leve",IF(R169&lt;26,"Grave",IF(R169&lt;61,"Muy Grave",IF(R169&lt;101,"Muerte","")))))</f>
        <v>Grave</v>
      </c>
      <c r="T169" s="75">
        <f>+R169*P169</f>
        <v>200</v>
      </c>
      <c r="U169" s="75" t="str">
        <f>+IF(T169=0,"",IF(T169&lt;21,"IV",IF(T169&lt;121,"III",IF(T169&lt;501,"II",IF(T169&lt;4001,"I","")))))</f>
        <v>II</v>
      </c>
      <c r="V169" s="76" t="str">
        <f>+IF(U169=0,"",IF(U169="I","No Aceptable",IF(U169="II","No Aceptable  o Aceptable con control específico",IF(U169="III","Mejorable",IF(U169="IV","Aceptable","")))))</f>
        <v>No Aceptable  o Aceptable con control específico</v>
      </c>
      <c r="W169" s="77">
        <v>4</v>
      </c>
      <c r="X169" s="118" t="s">
        <v>1076</v>
      </c>
      <c r="Y169" s="118" t="s">
        <v>759</v>
      </c>
      <c r="Z169" s="118" t="s">
        <v>754</v>
      </c>
      <c r="AA169" s="118" t="s">
        <v>754</v>
      </c>
      <c r="AB169" s="118" t="s">
        <v>754</v>
      </c>
      <c r="AC169" s="120" t="s">
        <v>1077</v>
      </c>
      <c r="AD169" s="118" t="s">
        <v>763</v>
      </c>
      <c r="AE169" s="93" t="s">
        <v>1078</v>
      </c>
      <c r="AF169" s="73" t="s">
        <v>769</v>
      </c>
      <c r="AG169" s="73" t="s">
        <v>770</v>
      </c>
      <c r="AH169" s="166"/>
      <c r="AI169" s="81"/>
      <c r="AJ169" s="81"/>
      <c r="AK169" s="81"/>
    </row>
    <row r="170" spans="2:37" ht="141" customHeight="1" thickBot="1" x14ac:dyDescent="0.3">
      <c r="B170" s="589"/>
      <c r="C170" s="592"/>
      <c r="D170" s="643"/>
      <c r="E170" s="89" t="s">
        <v>754</v>
      </c>
      <c r="F170" s="129" t="s">
        <v>794</v>
      </c>
      <c r="G170" s="130" t="s">
        <v>795</v>
      </c>
      <c r="H170" s="92" t="s">
        <v>816</v>
      </c>
      <c r="I170" s="93" t="s">
        <v>763</v>
      </c>
      <c r="J170" s="93" t="s">
        <v>763</v>
      </c>
      <c r="K170" s="93" t="s">
        <v>763</v>
      </c>
      <c r="L170" s="92">
        <v>2</v>
      </c>
      <c r="M170" s="93" t="str">
        <f t="shared" ref="M170" si="285">+IF(L170="","Bajo",IF(L170=2,"Medio",IF(L170=6,"Alto",IF(L170=10,"Muy Alto",""))))</f>
        <v>Medio</v>
      </c>
      <c r="N170" s="92">
        <v>2</v>
      </c>
      <c r="O170" s="93" t="str">
        <f t="shared" si="255"/>
        <v>Ocasional</v>
      </c>
      <c r="P170" s="90">
        <f t="shared" ref="P170" si="286">+IF(L170="",N170,(N170*L170))</f>
        <v>4</v>
      </c>
      <c r="Q170" s="90" t="str">
        <f t="shared" ref="Q170" si="287">+IF(P170=0,"",IF(P170&lt;5,"Bajo",IF(P170&lt;9,"Medio",IF(P170&lt;21,"Alto",IF(P170&lt;41,"Muy Alto","")))))</f>
        <v>Bajo</v>
      </c>
      <c r="R170" s="92">
        <v>25</v>
      </c>
      <c r="S170" s="93" t="str">
        <f t="shared" ref="S170" si="288">+IF(R170=0,"",IF(R170&lt;11,"Leve",IF(R170&lt;26,"Grave",IF(R170&lt;61,"Muy Grave",IF(R170&lt;101,"Muerte","")))))</f>
        <v>Grave</v>
      </c>
      <c r="T170" s="90">
        <f t="shared" ref="T170" si="289">+R170*P170</f>
        <v>100</v>
      </c>
      <c r="U170" s="90" t="str">
        <f t="shared" ref="U170" si="290">+IF(T170=0,"",IF(T170&lt;21,"IV",IF(T170&lt;121,"III",IF(T170&lt;501,"II",IF(T170&lt;4001,"I","")))))</f>
        <v>III</v>
      </c>
      <c r="V170" s="94" t="str">
        <f>+IF(U170=0,"",IF(U170="I","No Aceptable",IF(U170="II","No Aceptable  o Aceptable con control específico",IF(U170="III","Mejorable",IF(U170="IV","Aceptable","")))))</f>
        <v>Mejorable</v>
      </c>
      <c r="W170" s="95">
        <v>4</v>
      </c>
      <c r="X170" s="92" t="s">
        <v>797</v>
      </c>
      <c r="Y170" s="93" t="s">
        <v>759</v>
      </c>
      <c r="Z170" s="93" t="s">
        <v>763</v>
      </c>
      <c r="AA170" s="93" t="s">
        <v>763</v>
      </c>
      <c r="AB170" s="97" t="s">
        <v>765</v>
      </c>
      <c r="AC170" s="97" t="s">
        <v>798</v>
      </c>
      <c r="AD170" s="93" t="s">
        <v>763</v>
      </c>
      <c r="AE170" s="93" t="s">
        <v>1078</v>
      </c>
      <c r="AF170" s="73" t="s">
        <v>769</v>
      </c>
      <c r="AG170" s="93" t="s">
        <v>770</v>
      </c>
      <c r="AH170" s="99"/>
    </row>
    <row r="171" spans="2:37" s="121" customFormat="1" ht="89.25" customHeight="1" thickBot="1" x14ac:dyDescent="0.3">
      <c r="B171" s="588" t="s">
        <v>1079</v>
      </c>
      <c r="C171" s="591" t="s">
        <v>1080</v>
      </c>
      <c r="D171" s="637" t="s">
        <v>1081</v>
      </c>
      <c r="E171" s="131" t="s">
        <v>759</v>
      </c>
      <c r="F171" s="242" t="s">
        <v>1073</v>
      </c>
      <c r="G171" s="146" t="s">
        <v>1074</v>
      </c>
      <c r="H171" s="146" t="s">
        <v>1075</v>
      </c>
      <c r="I171" s="135" t="s">
        <v>763</v>
      </c>
      <c r="J171" s="135" t="s">
        <v>763</v>
      </c>
      <c r="K171" s="146" t="s">
        <v>763</v>
      </c>
      <c r="L171" s="146">
        <v>2</v>
      </c>
      <c r="M171" s="136" t="str">
        <f>+IF(L171="","Bajo",IF(L171=2,"Medio",IF(L171=6,"Alto",IF(L171=10,"Muy Alto",""))))</f>
        <v>Medio</v>
      </c>
      <c r="N171" s="146">
        <v>2</v>
      </c>
      <c r="O171" s="136" t="str">
        <f t="shared" si="255"/>
        <v>Ocasional</v>
      </c>
      <c r="P171" s="137">
        <f>+IF(L171="",N171,(N171*L171))</f>
        <v>4</v>
      </c>
      <c r="Q171" s="137" t="str">
        <f>+IF(P171=0,"",IF(P171&lt;5,"Bajo",IF(P171&lt;9,"Medio",IF(P171&lt;21,"Alto",IF(P171&lt;41,"Muy Alto","")))))</f>
        <v>Bajo</v>
      </c>
      <c r="R171" s="146">
        <v>10</v>
      </c>
      <c r="S171" s="136" t="str">
        <f>+IF(R171=0,"",IF(R171&lt;11,"Leve",IF(R171&lt;26,"Grave",IF(R171&lt;61,"Muy Grave",IF(R171&lt;101,"Muerte","")))))</f>
        <v>Leve</v>
      </c>
      <c r="T171" s="137">
        <f>+R171*P171</f>
        <v>40</v>
      </c>
      <c r="U171" s="137" t="str">
        <f>+IF(T171=0,"",IF(T171&lt;21,"IV",IF(T171&lt;121,"III",IF(T171&lt;501,"II",IF(T171&lt;4001,"I","")))))</f>
        <v>III</v>
      </c>
      <c r="V171" s="138" t="str">
        <f>+IF(U171=0,"",IF(U171="I","No Aceptable",IF(U171="II","No Aceptable  o Aceptable con control específico",IF(U171="III","Mejorable",IF(U171="IV","Aceptable","")))))</f>
        <v>Mejorable</v>
      </c>
      <c r="W171" s="139">
        <v>100</v>
      </c>
      <c r="X171" s="146" t="s">
        <v>1076</v>
      </c>
      <c r="Y171" s="146" t="s">
        <v>759</v>
      </c>
      <c r="Z171" s="146" t="s">
        <v>754</v>
      </c>
      <c r="AA171" s="146" t="s">
        <v>754</v>
      </c>
      <c r="AB171" s="146" t="s">
        <v>754</v>
      </c>
      <c r="AC171" s="243" t="s">
        <v>1077</v>
      </c>
      <c r="AD171" s="146" t="s">
        <v>763</v>
      </c>
      <c r="AE171" s="134" t="s">
        <v>799</v>
      </c>
      <c r="AF171" s="73" t="s">
        <v>769</v>
      </c>
      <c r="AG171" s="136" t="s">
        <v>770</v>
      </c>
      <c r="AH171" s="244"/>
      <c r="AI171" s="81"/>
      <c r="AJ171" s="81"/>
      <c r="AK171" s="81"/>
    </row>
    <row r="172" spans="2:37" s="121" customFormat="1" ht="89.25" customHeight="1" thickBot="1" x14ac:dyDescent="0.3">
      <c r="B172" s="588"/>
      <c r="C172" s="591"/>
      <c r="D172" s="637"/>
      <c r="E172" s="83" t="s">
        <v>759</v>
      </c>
      <c r="F172" s="144" t="s">
        <v>1082</v>
      </c>
      <c r="G172" s="118" t="s">
        <v>1083</v>
      </c>
      <c r="H172" s="118" t="s">
        <v>1084</v>
      </c>
      <c r="I172" s="84" t="s">
        <v>763</v>
      </c>
      <c r="J172" s="84" t="s">
        <v>1085</v>
      </c>
      <c r="K172" s="118" t="s">
        <v>763</v>
      </c>
      <c r="L172" s="118">
        <v>6</v>
      </c>
      <c r="M172" s="73" t="str">
        <f t="shared" ref="M172:M173" si="291">+IF(L172="","Bajo",IF(L172=2,"Medio",IF(L172=6,"Alto",IF(L172=10,"Muy Alto",""))))</f>
        <v>Alto</v>
      </c>
      <c r="N172" s="118">
        <v>2</v>
      </c>
      <c r="O172" s="73" t="str">
        <f t="shared" si="255"/>
        <v>Ocasional</v>
      </c>
      <c r="P172" s="75">
        <f t="shared" ref="P172:P173" si="292">+IF(L172="",N172,(N172*L172))</f>
        <v>12</v>
      </c>
      <c r="Q172" s="75" t="str">
        <f t="shared" ref="Q172:Q173" si="293">+IF(P172=0,"",IF(P172&lt;5,"Bajo",IF(P172&lt;9,"Medio",IF(P172&lt;21,"Alto",IF(P172&lt;41,"Muy Alto","")))))</f>
        <v>Alto</v>
      </c>
      <c r="R172" s="118">
        <v>10</v>
      </c>
      <c r="S172" s="73" t="str">
        <f t="shared" ref="S172:S173" si="294">+IF(R172=0,"",IF(R172&lt;11,"Leve",IF(R172&lt;26,"Grave",IF(R172&lt;61,"Muy Grave",IF(R172&lt;101,"Muerte","")))))</f>
        <v>Leve</v>
      </c>
      <c r="T172" s="75">
        <f t="shared" ref="T172:T173" si="295">+R172*P172</f>
        <v>120</v>
      </c>
      <c r="U172" s="75" t="str">
        <f t="shared" ref="U172:U173" si="296">+IF(T172=0,"",IF(T172&lt;21,"IV",IF(T172&lt;121,"III",IF(T172&lt;501,"II",IF(T172&lt;4001,"I","")))))</f>
        <v>III</v>
      </c>
      <c r="V172" s="76" t="str">
        <f t="shared" ref="V172:V173" si="297">+IF(U172=0,"",IF(U172="I","No Aceptable",IF(U172="II","No Aceptable  o Aceptable con control específico",IF(U172="III","Aceptable",IF(U172="IV","Aceptable","")))))</f>
        <v>Aceptable</v>
      </c>
      <c r="W172" s="77">
        <v>100</v>
      </c>
      <c r="X172" s="118" t="s">
        <v>1076</v>
      </c>
      <c r="Y172" s="118" t="s">
        <v>759</v>
      </c>
      <c r="Z172" s="118" t="s">
        <v>754</v>
      </c>
      <c r="AA172" s="118" t="s">
        <v>754</v>
      </c>
      <c r="AB172" s="118" t="s">
        <v>754</v>
      </c>
      <c r="AC172" s="120" t="s">
        <v>1086</v>
      </c>
      <c r="AD172" s="118" t="s">
        <v>1087</v>
      </c>
      <c r="AE172" s="127" t="s">
        <v>1088</v>
      </c>
      <c r="AF172" s="73" t="s">
        <v>769</v>
      </c>
      <c r="AG172" s="58" t="s">
        <v>770</v>
      </c>
      <c r="AH172" s="166"/>
      <c r="AI172" s="81"/>
      <c r="AJ172" s="81"/>
      <c r="AK172" s="81"/>
    </row>
    <row r="173" spans="2:37" s="121" customFormat="1" ht="89.25" customHeight="1" thickBot="1" x14ac:dyDescent="0.3">
      <c r="B173" s="589"/>
      <c r="C173" s="592"/>
      <c r="D173" s="627"/>
      <c r="E173" s="89" t="s">
        <v>759</v>
      </c>
      <c r="F173" s="245" t="s">
        <v>1082</v>
      </c>
      <c r="G173" s="246" t="s">
        <v>1089</v>
      </c>
      <c r="H173" s="246" t="s">
        <v>1090</v>
      </c>
      <c r="I173" s="91" t="s">
        <v>763</v>
      </c>
      <c r="J173" s="84" t="s">
        <v>1085</v>
      </c>
      <c r="K173" s="91" t="s">
        <v>763</v>
      </c>
      <c r="L173" s="246">
        <v>6</v>
      </c>
      <c r="M173" s="93" t="str">
        <f t="shared" si="291"/>
        <v>Alto</v>
      </c>
      <c r="N173" s="246">
        <v>2</v>
      </c>
      <c r="O173" s="93" t="str">
        <f t="shared" si="255"/>
        <v>Ocasional</v>
      </c>
      <c r="P173" s="90">
        <f t="shared" si="292"/>
        <v>12</v>
      </c>
      <c r="Q173" s="90" t="str">
        <f t="shared" si="293"/>
        <v>Alto</v>
      </c>
      <c r="R173" s="246">
        <v>10</v>
      </c>
      <c r="S173" s="93" t="str">
        <f t="shared" si="294"/>
        <v>Leve</v>
      </c>
      <c r="T173" s="90">
        <f t="shared" si="295"/>
        <v>120</v>
      </c>
      <c r="U173" s="90" t="str">
        <f t="shared" si="296"/>
        <v>III</v>
      </c>
      <c r="V173" s="94" t="str">
        <f t="shared" si="297"/>
        <v>Aceptable</v>
      </c>
      <c r="W173" s="95">
        <v>100</v>
      </c>
      <c r="X173" s="246" t="s">
        <v>1076</v>
      </c>
      <c r="Y173" s="246" t="s">
        <v>759</v>
      </c>
      <c r="Z173" s="246" t="s">
        <v>754</v>
      </c>
      <c r="AA173" s="246" t="s">
        <v>754</v>
      </c>
      <c r="AB173" s="246" t="s">
        <v>754</v>
      </c>
      <c r="AC173" s="247" t="s">
        <v>1086</v>
      </c>
      <c r="AD173" s="246" t="s">
        <v>1087</v>
      </c>
      <c r="AE173" s="188" t="s">
        <v>1088</v>
      </c>
      <c r="AF173" s="73" t="s">
        <v>769</v>
      </c>
      <c r="AG173" s="98" t="s">
        <v>770</v>
      </c>
      <c r="AH173" s="248"/>
      <c r="AI173" s="81"/>
      <c r="AJ173" s="81"/>
      <c r="AK173" s="81"/>
    </row>
    <row r="174" spans="2:37" ht="89.25" customHeight="1" x14ac:dyDescent="0.25">
      <c r="E174" s="81"/>
      <c r="F174" s="81"/>
      <c r="G174" s="81"/>
      <c r="L174" s="81"/>
      <c r="M174" s="81"/>
      <c r="N174" s="81"/>
      <c r="O174" s="81"/>
      <c r="P174" s="81"/>
      <c r="Q174" s="81"/>
      <c r="R174" s="81"/>
      <c r="S174" s="81"/>
      <c r="T174" s="81"/>
      <c r="U174" s="81"/>
      <c r="V174" s="81"/>
      <c r="Z174" s="81"/>
      <c r="AA174" s="81"/>
      <c r="AB174" s="81"/>
      <c r="AC174" s="81"/>
      <c r="AD174" s="81"/>
    </row>
    <row r="175" spans="2:37" ht="89.25" customHeight="1" x14ac:dyDescent="0.25">
      <c r="E175" s="81"/>
      <c r="F175" s="81"/>
      <c r="G175" s="81"/>
      <c r="L175" s="81"/>
      <c r="M175" s="81"/>
      <c r="N175" s="81"/>
      <c r="O175" s="81"/>
      <c r="P175" s="81"/>
      <c r="Q175" s="81"/>
      <c r="R175" s="81"/>
      <c r="S175" s="81"/>
      <c r="T175" s="81"/>
      <c r="U175" s="81"/>
      <c r="V175" s="81"/>
      <c r="Z175" s="81"/>
      <c r="AA175" s="81"/>
      <c r="AB175" s="81"/>
      <c r="AC175" s="81"/>
      <c r="AD175" s="81"/>
    </row>
    <row r="176" spans="2:37" ht="89.25" customHeight="1" x14ac:dyDescent="0.25">
      <c r="E176" s="81"/>
      <c r="F176" s="81"/>
      <c r="G176" s="81"/>
      <c r="L176" s="81"/>
      <c r="M176" s="81"/>
      <c r="N176" s="81"/>
      <c r="O176" s="81"/>
      <c r="P176" s="81"/>
      <c r="Q176" s="81"/>
      <c r="R176" s="81"/>
      <c r="S176" s="81"/>
      <c r="T176" s="81"/>
      <c r="U176" s="81"/>
      <c r="V176" s="81"/>
      <c r="Z176" s="81"/>
      <c r="AA176" s="81"/>
      <c r="AB176" s="81"/>
      <c r="AC176" s="81"/>
      <c r="AD176" s="81"/>
    </row>
    <row r="177" spans="5:30" ht="89.25" customHeight="1" x14ac:dyDescent="0.25">
      <c r="E177" s="81"/>
      <c r="F177" s="81"/>
      <c r="G177" s="81"/>
      <c r="L177" s="81"/>
      <c r="M177" s="81"/>
      <c r="N177" s="81"/>
      <c r="O177" s="81"/>
      <c r="P177" s="81"/>
      <c r="Q177" s="81"/>
      <c r="R177" s="81"/>
      <c r="S177" s="81"/>
      <c r="T177" s="81"/>
      <c r="U177" s="81"/>
      <c r="V177" s="81"/>
      <c r="Z177" s="81"/>
      <c r="AA177" s="81"/>
      <c r="AB177" s="81"/>
      <c r="AC177" s="81"/>
      <c r="AD177" s="81"/>
    </row>
    <row r="178" spans="5:30" ht="89.25" customHeight="1" x14ac:dyDescent="0.25">
      <c r="E178" s="81"/>
      <c r="F178" s="81"/>
      <c r="G178" s="81"/>
      <c r="L178" s="81"/>
      <c r="M178" s="81"/>
      <c r="N178" s="81"/>
      <c r="O178" s="81"/>
      <c r="P178" s="81"/>
      <c r="Q178" s="81"/>
      <c r="R178" s="81"/>
      <c r="S178" s="81"/>
      <c r="T178" s="81"/>
      <c r="U178" s="81"/>
      <c r="V178" s="81"/>
      <c r="Z178" s="81"/>
      <c r="AA178" s="81"/>
      <c r="AB178" s="81"/>
      <c r="AC178" s="81"/>
      <c r="AD178" s="81"/>
    </row>
  </sheetData>
  <sheetProtection formatCells="0" formatColumns="0" formatRows="0" insertRows="0" deleteRows="0" selectLockedCells="1" sort="0" autoFilter="0"/>
  <autoFilter ref="B7:AH165">
    <filterColumn colId="4" showButton="0"/>
    <filterColumn colId="7" showButton="0"/>
    <filterColumn colId="8"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21" showButton="0"/>
    <filterColumn colId="22" showButton="0"/>
    <filterColumn colId="24" showButton="0"/>
    <filterColumn colId="25" showButton="0"/>
    <filterColumn colId="26" showButton="0"/>
    <filterColumn colId="27" showButton="0"/>
    <filterColumn colId="29" showButton="0"/>
    <filterColumn colId="30" showButton="0"/>
    <filterColumn colId="31" showButton="0"/>
  </autoFilter>
  <mergeCells count="98">
    <mergeCell ref="B171:B173"/>
    <mergeCell ref="C171:C173"/>
    <mergeCell ref="D171:D173"/>
    <mergeCell ref="B163:B166"/>
    <mergeCell ref="C163:C166"/>
    <mergeCell ref="D163:D166"/>
    <mergeCell ref="B167:B170"/>
    <mergeCell ref="C167:C170"/>
    <mergeCell ref="D167:D170"/>
    <mergeCell ref="B157:B158"/>
    <mergeCell ref="C157:C158"/>
    <mergeCell ref="D157:D158"/>
    <mergeCell ref="B159:B162"/>
    <mergeCell ref="C159:C162"/>
    <mergeCell ref="D159:D162"/>
    <mergeCell ref="B145:B154"/>
    <mergeCell ref="C145:C154"/>
    <mergeCell ref="D145:D154"/>
    <mergeCell ref="B155:B156"/>
    <mergeCell ref="C155:C156"/>
    <mergeCell ref="D155:D156"/>
    <mergeCell ref="B125:B134"/>
    <mergeCell ref="C125:C134"/>
    <mergeCell ref="D125:D134"/>
    <mergeCell ref="B135:B144"/>
    <mergeCell ref="C135:C144"/>
    <mergeCell ref="D135:D144"/>
    <mergeCell ref="B105:B114"/>
    <mergeCell ref="C105:C114"/>
    <mergeCell ref="D105:D114"/>
    <mergeCell ref="B115:B124"/>
    <mergeCell ref="C115:C124"/>
    <mergeCell ref="D115:D124"/>
    <mergeCell ref="B87:B94"/>
    <mergeCell ref="C87:C94"/>
    <mergeCell ref="D87:D94"/>
    <mergeCell ref="B95:B104"/>
    <mergeCell ref="C95:C104"/>
    <mergeCell ref="D95:D104"/>
    <mergeCell ref="B78:B80"/>
    <mergeCell ref="C78:C80"/>
    <mergeCell ref="D78:D80"/>
    <mergeCell ref="B81:B86"/>
    <mergeCell ref="C81:C86"/>
    <mergeCell ref="D81:D86"/>
    <mergeCell ref="B71:B74"/>
    <mergeCell ref="C71:C74"/>
    <mergeCell ref="D71:D74"/>
    <mergeCell ref="B75:B77"/>
    <mergeCell ref="C75:C77"/>
    <mergeCell ref="D75:D77"/>
    <mergeCell ref="B55:B62"/>
    <mergeCell ref="C55:C62"/>
    <mergeCell ref="D55:D62"/>
    <mergeCell ref="B63:B70"/>
    <mergeCell ref="C63:C70"/>
    <mergeCell ref="D63:D70"/>
    <mergeCell ref="B40:B50"/>
    <mergeCell ref="C40:C50"/>
    <mergeCell ref="D40:D50"/>
    <mergeCell ref="B51:B54"/>
    <mergeCell ref="C51:C54"/>
    <mergeCell ref="D51:D54"/>
    <mergeCell ref="H7:H10"/>
    <mergeCell ref="B29:B37"/>
    <mergeCell ref="C29:C37"/>
    <mergeCell ref="D29:D37"/>
    <mergeCell ref="B38:B39"/>
    <mergeCell ref="C38:C39"/>
    <mergeCell ref="D38:D39"/>
    <mergeCell ref="B7:B10"/>
    <mergeCell ref="C7:C10"/>
    <mergeCell ref="D7:D10"/>
    <mergeCell ref="E7:E10"/>
    <mergeCell ref="F7:G9"/>
    <mergeCell ref="B11:B19"/>
    <mergeCell ref="C11:C19"/>
    <mergeCell ref="D11:D19"/>
    <mergeCell ref="B20:B28"/>
    <mergeCell ref="C20:C28"/>
    <mergeCell ref="D20:D28"/>
    <mergeCell ref="I7:K9"/>
    <mergeCell ref="L7:U9"/>
    <mergeCell ref="V7:V10"/>
    <mergeCell ref="W7:Y9"/>
    <mergeCell ref="Z7:AD9"/>
    <mergeCell ref="T10:U10"/>
    <mergeCell ref="AE7:AH9"/>
    <mergeCell ref="L10:M10"/>
    <mergeCell ref="N10:O10"/>
    <mergeCell ref="P10:Q10"/>
    <mergeCell ref="R10:S10"/>
    <mergeCell ref="B2:D5"/>
    <mergeCell ref="E2:AF3"/>
    <mergeCell ref="AG2:AH3"/>
    <mergeCell ref="E4:AF5"/>
    <mergeCell ref="AG4:AH4"/>
    <mergeCell ref="AG5:AH5"/>
  </mergeCells>
  <conditionalFormatting sqref="U55:U62 U87:U94 U38 U48">
    <cfRule type="cellIs" dxfId="891" priority="887" stopIfTrue="1" operator="equal">
      <formula>"IV"</formula>
    </cfRule>
    <cfRule type="cellIs" dxfId="890" priority="888" stopIfTrue="1" operator="equal">
      <formula>"III"</formula>
    </cfRule>
    <cfRule type="cellIs" dxfId="889" priority="889" stopIfTrue="1" operator="equal">
      <formula>"II"</formula>
    </cfRule>
    <cfRule type="cellIs" dxfId="888" priority="890" stopIfTrue="1" operator="equal">
      <formula>"I"</formula>
    </cfRule>
  </conditionalFormatting>
  <conditionalFormatting sqref="V55:V62 V87:V94 V38 V48">
    <cfRule type="cellIs" dxfId="887" priority="749" operator="equal">
      <formula>"Mejorable"</formula>
    </cfRule>
    <cfRule type="cellIs" dxfId="886" priority="885" stopIfTrue="1" operator="equal">
      <formula>"No Aceptable"</formula>
    </cfRule>
    <cfRule type="cellIs" dxfId="885" priority="886" stopIfTrue="1" operator="equal">
      <formula>"Aceptable"</formula>
    </cfRule>
  </conditionalFormatting>
  <conditionalFormatting sqref="V55:V62 V87:V94 V38 V48">
    <cfRule type="cellIs" dxfId="884" priority="845" operator="equal">
      <formula>"No Aceptable  o Aceptable con control específico"</formula>
    </cfRule>
  </conditionalFormatting>
  <conditionalFormatting sqref="U18">
    <cfRule type="cellIs" dxfId="883" priority="849" stopIfTrue="1" operator="equal">
      <formula>"IV"</formula>
    </cfRule>
    <cfRule type="cellIs" dxfId="882" priority="850" stopIfTrue="1" operator="equal">
      <formula>"III"</formula>
    </cfRule>
    <cfRule type="cellIs" dxfId="881" priority="851" stopIfTrue="1" operator="equal">
      <formula>"II"</formula>
    </cfRule>
    <cfRule type="cellIs" dxfId="880" priority="852" stopIfTrue="1" operator="equal">
      <formula>"I"</formula>
    </cfRule>
  </conditionalFormatting>
  <conditionalFormatting sqref="V18">
    <cfRule type="cellIs" dxfId="879" priority="847" stopIfTrue="1" operator="equal">
      <formula>"No Aceptable"</formula>
    </cfRule>
    <cfRule type="cellIs" dxfId="878" priority="848" stopIfTrue="1" operator="equal">
      <formula>"Aceptable"</formula>
    </cfRule>
    <cfRule type="cellIs" dxfId="877" priority="891" operator="equal">
      <formula>"Mejorable"</formula>
    </cfRule>
  </conditionalFormatting>
  <conditionalFormatting sqref="V18">
    <cfRule type="cellIs" dxfId="876" priority="846" operator="equal">
      <formula>"No Aceptable  o Aceptable con control específico"</formula>
    </cfRule>
  </conditionalFormatting>
  <conditionalFormatting sqref="U50">
    <cfRule type="cellIs" dxfId="875" priority="881" stopIfTrue="1" operator="equal">
      <formula>"IV"</formula>
    </cfRule>
    <cfRule type="cellIs" dxfId="874" priority="882" stopIfTrue="1" operator="equal">
      <formula>"III"</formula>
    </cfRule>
    <cfRule type="cellIs" dxfId="873" priority="883" stopIfTrue="1" operator="equal">
      <formula>"II"</formula>
    </cfRule>
    <cfRule type="cellIs" dxfId="872" priority="884" stopIfTrue="1" operator="equal">
      <formula>"I"</formula>
    </cfRule>
  </conditionalFormatting>
  <conditionalFormatting sqref="V50">
    <cfRule type="cellIs" dxfId="871" priority="877" operator="equal">
      <formula>"Mejorable"</formula>
    </cfRule>
    <cfRule type="cellIs" dxfId="870" priority="879" stopIfTrue="1" operator="equal">
      <formula>"No Aceptable"</formula>
    </cfRule>
    <cfRule type="cellIs" dxfId="869" priority="880" stopIfTrue="1" operator="equal">
      <formula>"Aceptable"</formula>
    </cfRule>
  </conditionalFormatting>
  <conditionalFormatting sqref="V50">
    <cfRule type="cellIs" dxfId="868" priority="878" operator="equal">
      <formula>"No Aceptable  o Aceptable con control específico"</formula>
    </cfRule>
  </conditionalFormatting>
  <conditionalFormatting sqref="U79">
    <cfRule type="cellIs" dxfId="867" priority="865" stopIfTrue="1" operator="equal">
      <formula>"IV"</formula>
    </cfRule>
    <cfRule type="cellIs" dxfId="866" priority="866" stopIfTrue="1" operator="equal">
      <formula>"III"</formula>
    </cfRule>
    <cfRule type="cellIs" dxfId="865" priority="867" stopIfTrue="1" operator="equal">
      <formula>"II"</formula>
    </cfRule>
    <cfRule type="cellIs" dxfId="864" priority="868" stopIfTrue="1" operator="equal">
      <formula>"I"</formula>
    </cfRule>
  </conditionalFormatting>
  <conditionalFormatting sqref="V79">
    <cfRule type="cellIs" dxfId="863" priority="861" operator="equal">
      <formula>"Mejorable"</formula>
    </cfRule>
    <cfRule type="cellIs" dxfId="862" priority="863" stopIfTrue="1" operator="equal">
      <formula>"No Aceptable"</formula>
    </cfRule>
    <cfRule type="cellIs" dxfId="861" priority="864" stopIfTrue="1" operator="equal">
      <formula>"Aceptable"</formula>
    </cfRule>
  </conditionalFormatting>
  <conditionalFormatting sqref="V79">
    <cfRule type="cellIs" dxfId="860" priority="862" operator="equal">
      <formula>"No Aceptable  o Aceptable con control específico"</formula>
    </cfRule>
  </conditionalFormatting>
  <conditionalFormatting sqref="U11 U14:U17">
    <cfRule type="cellIs" dxfId="859" priority="857" stopIfTrue="1" operator="equal">
      <formula>"IV"</formula>
    </cfRule>
    <cfRule type="cellIs" dxfId="858" priority="858" stopIfTrue="1" operator="equal">
      <formula>"III"</formula>
    </cfRule>
    <cfRule type="cellIs" dxfId="857" priority="859" stopIfTrue="1" operator="equal">
      <formula>"II"</formula>
    </cfRule>
    <cfRule type="cellIs" dxfId="856" priority="860" stopIfTrue="1" operator="equal">
      <formula>"I"</formula>
    </cfRule>
  </conditionalFormatting>
  <conditionalFormatting sqref="V11 V14:V17">
    <cfRule type="cellIs" dxfId="855" priority="853" operator="equal">
      <formula>"Mejorable"</formula>
    </cfRule>
    <cfRule type="cellIs" dxfId="854" priority="855" stopIfTrue="1" operator="equal">
      <formula>"No Aceptable"</formula>
    </cfRule>
    <cfRule type="cellIs" dxfId="853" priority="856" stopIfTrue="1" operator="equal">
      <formula>"Aceptable"</formula>
    </cfRule>
  </conditionalFormatting>
  <conditionalFormatting sqref="V11 V14:V17">
    <cfRule type="cellIs" dxfId="852" priority="854" operator="equal">
      <formula>"No Aceptable  o Aceptable con control específico"</formula>
    </cfRule>
  </conditionalFormatting>
  <conditionalFormatting sqref="U63:U64">
    <cfRule type="cellIs" dxfId="851" priority="873" stopIfTrue="1" operator="equal">
      <formula>"IV"</formula>
    </cfRule>
    <cfRule type="cellIs" dxfId="850" priority="874" stopIfTrue="1" operator="equal">
      <formula>"III"</formula>
    </cfRule>
    <cfRule type="cellIs" dxfId="849" priority="875" stopIfTrue="1" operator="equal">
      <formula>"II"</formula>
    </cfRule>
    <cfRule type="cellIs" dxfId="848" priority="876" stopIfTrue="1" operator="equal">
      <formula>"I"</formula>
    </cfRule>
  </conditionalFormatting>
  <conditionalFormatting sqref="V63:V64">
    <cfRule type="cellIs" dxfId="847" priority="869" operator="equal">
      <formula>"Mejorable"</formula>
    </cfRule>
    <cfRule type="cellIs" dxfId="846" priority="871" stopIfTrue="1" operator="equal">
      <formula>"No Aceptable"</formula>
    </cfRule>
    <cfRule type="cellIs" dxfId="845" priority="872" stopIfTrue="1" operator="equal">
      <formula>"Aceptable"</formula>
    </cfRule>
  </conditionalFormatting>
  <conditionalFormatting sqref="V63:V64">
    <cfRule type="cellIs" dxfId="844" priority="870" operator="equal">
      <formula>"No Aceptable  o Aceptable con control específico"</formula>
    </cfRule>
  </conditionalFormatting>
  <conditionalFormatting sqref="U13">
    <cfRule type="cellIs" dxfId="843" priority="841" stopIfTrue="1" operator="equal">
      <formula>"IV"</formula>
    </cfRule>
    <cfRule type="cellIs" dxfId="842" priority="842" stopIfTrue="1" operator="equal">
      <formula>"III"</formula>
    </cfRule>
    <cfRule type="cellIs" dxfId="841" priority="843" stopIfTrue="1" operator="equal">
      <formula>"II"</formula>
    </cfRule>
    <cfRule type="cellIs" dxfId="840" priority="844" stopIfTrue="1" operator="equal">
      <formula>"I"</formula>
    </cfRule>
  </conditionalFormatting>
  <conditionalFormatting sqref="V13">
    <cfRule type="cellIs" dxfId="839" priority="837" operator="equal">
      <formula>"Mejorable"</formula>
    </cfRule>
    <cfRule type="cellIs" dxfId="838" priority="839" stopIfTrue="1" operator="equal">
      <formula>"No Aceptable"</formula>
    </cfRule>
    <cfRule type="cellIs" dxfId="837" priority="840" stopIfTrue="1" operator="equal">
      <formula>"Aceptable"</formula>
    </cfRule>
  </conditionalFormatting>
  <conditionalFormatting sqref="V13">
    <cfRule type="cellIs" dxfId="836" priority="838" operator="equal">
      <formula>"No Aceptable  o Aceptable con control específico"</formula>
    </cfRule>
  </conditionalFormatting>
  <conditionalFormatting sqref="U12">
    <cfRule type="cellIs" dxfId="835" priority="833" stopIfTrue="1" operator="equal">
      <formula>"IV"</formula>
    </cfRule>
    <cfRule type="cellIs" dxfId="834" priority="834" stopIfTrue="1" operator="equal">
      <formula>"III"</formula>
    </cfRule>
    <cfRule type="cellIs" dxfId="833" priority="835" stopIfTrue="1" operator="equal">
      <formula>"II"</formula>
    </cfRule>
    <cfRule type="cellIs" dxfId="832" priority="836" stopIfTrue="1" operator="equal">
      <formula>"I"</formula>
    </cfRule>
  </conditionalFormatting>
  <conditionalFormatting sqref="V12">
    <cfRule type="cellIs" dxfId="831" priority="829" operator="equal">
      <formula>"Mejorable"</formula>
    </cfRule>
    <cfRule type="cellIs" dxfId="830" priority="831" stopIfTrue="1" operator="equal">
      <formula>"No Aceptable"</formula>
    </cfRule>
    <cfRule type="cellIs" dxfId="829" priority="832" stopIfTrue="1" operator="equal">
      <formula>"Aceptable"</formula>
    </cfRule>
  </conditionalFormatting>
  <conditionalFormatting sqref="V12">
    <cfRule type="cellIs" dxfId="828" priority="830" operator="equal">
      <formula>"No Aceptable  o Aceptable con control específico"</formula>
    </cfRule>
  </conditionalFormatting>
  <conditionalFormatting sqref="V28">
    <cfRule type="cellIs" dxfId="827" priority="781" operator="equal">
      <formula>"Mejorable"</formula>
    </cfRule>
    <cfRule type="cellIs" dxfId="826" priority="783" stopIfTrue="1" operator="equal">
      <formula>"No Aceptable"</formula>
    </cfRule>
    <cfRule type="cellIs" dxfId="825" priority="784" stopIfTrue="1" operator="equal">
      <formula>"Aceptable"</formula>
    </cfRule>
  </conditionalFormatting>
  <conditionalFormatting sqref="V28">
    <cfRule type="cellIs" dxfId="824" priority="782" operator="equal">
      <formula>"No Aceptable  o Aceptable con control específico"</formula>
    </cfRule>
  </conditionalFormatting>
  <conditionalFormatting sqref="U28">
    <cfRule type="cellIs" dxfId="823" priority="785" stopIfTrue="1" operator="equal">
      <formula>"IV"</formula>
    </cfRule>
    <cfRule type="cellIs" dxfId="822" priority="786" stopIfTrue="1" operator="equal">
      <formula>"III"</formula>
    </cfRule>
    <cfRule type="cellIs" dxfId="821" priority="787" stopIfTrue="1" operator="equal">
      <formula>"II"</formula>
    </cfRule>
    <cfRule type="cellIs" dxfId="820" priority="788" stopIfTrue="1" operator="equal">
      <formula>"I"</formula>
    </cfRule>
  </conditionalFormatting>
  <conditionalFormatting sqref="U19">
    <cfRule type="cellIs" dxfId="819" priority="825" stopIfTrue="1" operator="equal">
      <formula>"IV"</formula>
    </cfRule>
    <cfRule type="cellIs" dxfId="818" priority="826" stopIfTrue="1" operator="equal">
      <formula>"III"</formula>
    </cfRule>
    <cfRule type="cellIs" dxfId="817" priority="827" stopIfTrue="1" operator="equal">
      <formula>"II"</formula>
    </cfRule>
    <cfRule type="cellIs" dxfId="816" priority="828" stopIfTrue="1" operator="equal">
      <formula>"I"</formula>
    </cfRule>
  </conditionalFormatting>
  <conditionalFormatting sqref="V19">
    <cfRule type="cellIs" dxfId="815" priority="821" operator="equal">
      <formula>"Mejorable"</formula>
    </cfRule>
    <cfRule type="cellIs" dxfId="814" priority="823" stopIfTrue="1" operator="equal">
      <formula>"No Aceptable"</formula>
    </cfRule>
    <cfRule type="cellIs" dxfId="813" priority="824" stopIfTrue="1" operator="equal">
      <formula>"Aceptable"</formula>
    </cfRule>
  </conditionalFormatting>
  <conditionalFormatting sqref="V19">
    <cfRule type="cellIs" dxfId="812" priority="822" operator="equal">
      <formula>"No Aceptable  o Aceptable con control específico"</formula>
    </cfRule>
  </conditionalFormatting>
  <conditionalFormatting sqref="U20 U23:U26">
    <cfRule type="cellIs" dxfId="811" priority="817" stopIfTrue="1" operator="equal">
      <formula>"IV"</formula>
    </cfRule>
    <cfRule type="cellIs" dxfId="810" priority="818" stopIfTrue="1" operator="equal">
      <formula>"III"</formula>
    </cfRule>
    <cfRule type="cellIs" dxfId="809" priority="819" stopIfTrue="1" operator="equal">
      <formula>"II"</formula>
    </cfRule>
    <cfRule type="cellIs" dxfId="808" priority="820" stopIfTrue="1" operator="equal">
      <formula>"I"</formula>
    </cfRule>
  </conditionalFormatting>
  <conditionalFormatting sqref="V20 V23:V26">
    <cfRule type="cellIs" dxfId="807" priority="813" operator="equal">
      <formula>"Mejorable"</formula>
    </cfRule>
    <cfRule type="cellIs" dxfId="806" priority="815" stopIfTrue="1" operator="equal">
      <formula>"No Aceptable"</formula>
    </cfRule>
    <cfRule type="cellIs" dxfId="805" priority="816" stopIfTrue="1" operator="equal">
      <formula>"Aceptable"</formula>
    </cfRule>
  </conditionalFormatting>
  <conditionalFormatting sqref="V20 V23:V26">
    <cfRule type="cellIs" dxfId="804" priority="814" operator="equal">
      <formula>"No Aceptable  o Aceptable con control específico"</formula>
    </cfRule>
  </conditionalFormatting>
  <conditionalFormatting sqref="U27">
    <cfRule type="cellIs" dxfId="803" priority="809" stopIfTrue="1" operator="equal">
      <formula>"IV"</formula>
    </cfRule>
    <cfRule type="cellIs" dxfId="802" priority="810" stopIfTrue="1" operator="equal">
      <formula>"III"</formula>
    </cfRule>
    <cfRule type="cellIs" dxfId="801" priority="811" stopIfTrue="1" operator="equal">
      <formula>"II"</formula>
    </cfRule>
    <cfRule type="cellIs" dxfId="800" priority="812" stopIfTrue="1" operator="equal">
      <formula>"I"</formula>
    </cfRule>
  </conditionalFormatting>
  <conditionalFormatting sqref="V27">
    <cfRule type="cellIs" dxfId="799" priority="805" operator="equal">
      <formula>"Mejorable"</formula>
    </cfRule>
    <cfRule type="cellIs" dxfId="798" priority="807" stopIfTrue="1" operator="equal">
      <formula>"No Aceptable"</formula>
    </cfRule>
    <cfRule type="cellIs" dxfId="797" priority="808" stopIfTrue="1" operator="equal">
      <formula>"Aceptable"</formula>
    </cfRule>
  </conditionalFormatting>
  <conditionalFormatting sqref="V27">
    <cfRule type="cellIs" dxfId="796" priority="806" operator="equal">
      <formula>"No Aceptable  o Aceptable con control específico"</formula>
    </cfRule>
  </conditionalFormatting>
  <conditionalFormatting sqref="V22">
    <cfRule type="cellIs" dxfId="795" priority="797" operator="equal">
      <formula>"Mejorable"</formula>
    </cfRule>
    <cfRule type="cellIs" dxfId="794" priority="799" stopIfTrue="1" operator="equal">
      <formula>"No Aceptable"</formula>
    </cfRule>
    <cfRule type="cellIs" dxfId="793" priority="800" stopIfTrue="1" operator="equal">
      <formula>"Aceptable"</formula>
    </cfRule>
  </conditionalFormatting>
  <conditionalFormatting sqref="V22">
    <cfRule type="cellIs" dxfId="792" priority="798" operator="equal">
      <formula>"No Aceptable  o Aceptable con control específico"</formula>
    </cfRule>
  </conditionalFormatting>
  <conditionalFormatting sqref="U22">
    <cfRule type="cellIs" dxfId="791" priority="801" stopIfTrue="1" operator="equal">
      <formula>"IV"</formula>
    </cfRule>
    <cfRule type="cellIs" dxfId="790" priority="802" stopIfTrue="1" operator="equal">
      <formula>"III"</formula>
    </cfRule>
    <cfRule type="cellIs" dxfId="789" priority="803" stopIfTrue="1" operator="equal">
      <formula>"II"</formula>
    </cfRule>
    <cfRule type="cellIs" dxfId="788" priority="804" stopIfTrue="1" operator="equal">
      <formula>"I"</formula>
    </cfRule>
  </conditionalFormatting>
  <conditionalFormatting sqref="V21">
    <cfRule type="cellIs" dxfId="787" priority="789" operator="equal">
      <formula>"Mejorable"</formula>
    </cfRule>
    <cfRule type="cellIs" dxfId="786" priority="791" stopIfTrue="1" operator="equal">
      <formula>"No Aceptable"</formula>
    </cfRule>
    <cfRule type="cellIs" dxfId="785" priority="792" stopIfTrue="1" operator="equal">
      <formula>"Aceptable"</formula>
    </cfRule>
  </conditionalFormatting>
  <conditionalFormatting sqref="V21">
    <cfRule type="cellIs" dxfId="784" priority="790" operator="equal">
      <formula>"No Aceptable  o Aceptable con control específico"</formula>
    </cfRule>
  </conditionalFormatting>
  <conditionalFormatting sqref="U21">
    <cfRule type="cellIs" dxfId="783" priority="793" stopIfTrue="1" operator="equal">
      <formula>"IV"</formula>
    </cfRule>
    <cfRule type="cellIs" dxfId="782" priority="794" stopIfTrue="1" operator="equal">
      <formula>"III"</formula>
    </cfRule>
    <cfRule type="cellIs" dxfId="781" priority="795" stopIfTrue="1" operator="equal">
      <formula>"II"</formula>
    </cfRule>
    <cfRule type="cellIs" dxfId="780" priority="796" stopIfTrue="1" operator="equal">
      <formula>"I"</formula>
    </cfRule>
  </conditionalFormatting>
  <conditionalFormatting sqref="U29 U32:U35">
    <cfRule type="cellIs" dxfId="779" priority="777" stopIfTrue="1" operator="equal">
      <formula>"IV"</formula>
    </cfRule>
    <cfRule type="cellIs" dxfId="778" priority="778" stopIfTrue="1" operator="equal">
      <formula>"III"</formula>
    </cfRule>
    <cfRule type="cellIs" dxfId="777" priority="779" stopIfTrue="1" operator="equal">
      <formula>"II"</formula>
    </cfRule>
    <cfRule type="cellIs" dxfId="776" priority="780" stopIfTrue="1" operator="equal">
      <formula>"I"</formula>
    </cfRule>
  </conditionalFormatting>
  <conditionalFormatting sqref="V29 V32:V35">
    <cfRule type="cellIs" dxfId="775" priority="773" operator="equal">
      <formula>"Mejorable"</formula>
    </cfRule>
    <cfRule type="cellIs" dxfId="774" priority="775" stopIfTrue="1" operator="equal">
      <formula>"No Aceptable"</formula>
    </cfRule>
    <cfRule type="cellIs" dxfId="773" priority="776" stopIfTrue="1" operator="equal">
      <formula>"Aceptable"</formula>
    </cfRule>
  </conditionalFormatting>
  <conditionalFormatting sqref="V29 V32:V35">
    <cfRule type="cellIs" dxfId="772" priority="774" operator="equal">
      <formula>"No Aceptable  o Aceptable con control específico"</formula>
    </cfRule>
  </conditionalFormatting>
  <conditionalFormatting sqref="U36">
    <cfRule type="cellIs" dxfId="771" priority="769" stopIfTrue="1" operator="equal">
      <formula>"IV"</formula>
    </cfRule>
    <cfRule type="cellIs" dxfId="770" priority="770" stopIfTrue="1" operator="equal">
      <formula>"III"</formula>
    </cfRule>
    <cfRule type="cellIs" dxfId="769" priority="771" stopIfTrue="1" operator="equal">
      <formula>"II"</formula>
    </cfRule>
    <cfRule type="cellIs" dxfId="768" priority="772" stopIfTrue="1" operator="equal">
      <formula>"I"</formula>
    </cfRule>
  </conditionalFormatting>
  <conditionalFormatting sqref="V36">
    <cfRule type="cellIs" dxfId="767" priority="765" operator="equal">
      <formula>"Mejorable"</formula>
    </cfRule>
    <cfRule type="cellIs" dxfId="766" priority="767" stopIfTrue="1" operator="equal">
      <formula>"No Aceptable"</formula>
    </cfRule>
    <cfRule type="cellIs" dxfId="765" priority="768" stopIfTrue="1" operator="equal">
      <formula>"Aceptable"</formula>
    </cfRule>
  </conditionalFormatting>
  <conditionalFormatting sqref="V36">
    <cfRule type="cellIs" dxfId="764" priority="766" operator="equal">
      <formula>"No Aceptable  o Aceptable con control específico"</formula>
    </cfRule>
  </conditionalFormatting>
  <conditionalFormatting sqref="V31">
    <cfRule type="cellIs" dxfId="763" priority="757" operator="equal">
      <formula>"Mejorable"</formula>
    </cfRule>
    <cfRule type="cellIs" dxfId="762" priority="759" stopIfTrue="1" operator="equal">
      <formula>"No Aceptable"</formula>
    </cfRule>
    <cfRule type="cellIs" dxfId="761" priority="760" stopIfTrue="1" operator="equal">
      <formula>"Aceptable"</formula>
    </cfRule>
  </conditionalFormatting>
  <conditionalFormatting sqref="V31">
    <cfRule type="cellIs" dxfId="760" priority="758" operator="equal">
      <formula>"No Aceptable  o Aceptable con control específico"</formula>
    </cfRule>
  </conditionalFormatting>
  <conditionalFormatting sqref="U31">
    <cfRule type="cellIs" dxfId="759" priority="761" stopIfTrue="1" operator="equal">
      <formula>"IV"</formula>
    </cfRule>
    <cfRule type="cellIs" dxfId="758" priority="762" stopIfTrue="1" operator="equal">
      <formula>"III"</formula>
    </cfRule>
    <cfRule type="cellIs" dxfId="757" priority="763" stopIfTrue="1" operator="equal">
      <formula>"II"</formula>
    </cfRule>
    <cfRule type="cellIs" dxfId="756" priority="764" stopIfTrue="1" operator="equal">
      <formula>"I"</formula>
    </cfRule>
  </conditionalFormatting>
  <conditionalFormatting sqref="V30">
    <cfRule type="cellIs" dxfId="755" priority="751" stopIfTrue="1" operator="equal">
      <formula>"No Aceptable"</formula>
    </cfRule>
    <cfRule type="cellIs" dxfId="754" priority="752" stopIfTrue="1" operator="equal">
      <formula>"Aceptable"</formula>
    </cfRule>
    <cfRule type="cellIs" dxfId="753" priority="892" operator="equal">
      <formula>"Mejorable"</formula>
    </cfRule>
  </conditionalFormatting>
  <conditionalFormatting sqref="V30">
    <cfRule type="cellIs" dxfId="752" priority="750" operator="equal">
      <formula>"No Aceptable  o Aceptable con control específico"</formula>
    </cfRule>
  </conditionalFormatting>
  <conditionalFormatting sqref="U30">
    <cfRule type="cellIs" dxfId="751" priority="753" stopIfTrue="1" operator="equal">
      <formula>"IV"</formula>
    </cfRule>
    <cfRule type="cellIs" dxfId="750" priority="754" stopIfTrue="1" operator="equal">
      <formula>"III"</formula>
    </cfRule>
    <cfRule type="cellIs" dxfId="749" priority="755" stopIfTrue="1" operator="equal">
      <formula>"II"</formula>
    </cfRule>
    <cfRule type="cellIs" dxfId="748" priority="756" stopIfTrue="1" operator="equal">
      <formula>"I"</formula>
    </cfRule>
  </conditionalFormatting>
  <conditionalFormatting sqref="U37">
    <cfRule type="cellIs" dxfId="747" priority="745" stopIfTrue="1" operator="equal">
      <formula>"IV"</formula>
    </cfRule>
    <cfRule type="cellIs" dxfId="746" priority="746" stopIfTrue="1" operator="equal">
      <formula>"III"</formula>
    </cfRule>
    <cfRule type="cellIs" dxfId="745" priority="747" stopIfTrue="1" operator="equal">
      <formula>"II"</formula>
    </cfRule>
    <cfRule type="cellIs" dxfId="744" priority="748" stopIfTrue="1" operator="equal">
      <formula>"I"</formula>
    </cfRule>
  </conditionalFormatting>
  <conditionalFormatting sqref="V37">
    <cfRule type="cellIs" dxfId="743" priority="741" operator="equal">
      <formula>"Mejorable"</formula>
    </cfRule>
    <cfRule type="cellIs" dxfId="742" priority="743" stopIfTrue="1" operator="equal">
      <formula>"No Aceptable"</formula>
    </cfRule>
    <cfRule type="cellIs" dxfId="741" priority="744" stopIfTrue="1" operator="equal">
      <formula>"Aceptable"</formula>
    </cfRule>
  </conditionalFormatting>
  <conditionalFormatting sqref="V37">
    <cfRule type="cellIs" dxfId="740" priority="742" operator="equal">
      <formula>"No Aceptable  o Aceptable con control específico"</formula>
    </cfRule>
  </conditionalFormatting>
  <conditionalFormatting sqref="U43:U46">
    <cfRule type="cellIs" dxfId="739" priority="737" stopIfTrue="1" operator="equal">
      <formula>"IV"</formula>
    </cfRule>
    <cfRule type="cellIs" dxfId="738" priority="738" stopIfTrue="1" operator="equal">
      <formula>"III"</formula>
    </cfRule>
    <cfRule type="cellIs" dxfId="737" priority="739" stopIfTrue="1" operator="equal">
      <formula>"II"</formula>
    </cfRule>
    <cfRule type="cellIs" dxfId="736" priority="740" stopIfTrue="1" operator="equal">
      <formula>"I"</formula>
    </cfRule>
  </conditionalFormatting>
  <conditionalFormatting sqref="V43:V45">
    <cfRule type="cellIs" dxfId="735" priority="733" operator="equal">
      <formula>"Mejorable"</formula>
    </cfRule>
    <cfRule type="cellIs" dxfId="734" priority="735" stopIfTrue="1" operator="equal">
      <formula>"No Aceptable"</formula>
    </cfRule>
    <cfRule type="cellIs" dxfId="733" priority="736" stopIfTrue="1" operator="equal">
      <formula>"Aceptable"</formula>
    </cfRule>
  </conditionalFormatting>
  <conditionalFormatting sqref="V43:V45">
    <cfRule type="cellIs" dxfId="732" priority="734" operator="equal">
      <formula>"No Aceptable  o Aceptable con control específico"</formula>
    </cfRule>
  </conditionalFormatting>
  <conditionalFormatting sqref="U47">
    <cfRule type="cellIs" dxfId="731" priority="729" stopIfTrue="1" operator="equal">
      <formula>"IV"</formula>
    </cfRule>
    <cfRule type="cellIs" dxfId="730" priority="730" stopIfTrue="1" operator="equal">
      <formula>"III"</formula>
    </cfRule>
    <cfRule type="cellIs" dxfId="729" priority="731" stopIfTrue="1" operator="equal">
      <formula>"II"</formula>
    </cfRule>
    <cfRule type="cellIs" dxfId="728" priority="732" stopIfTrue="1" operator="equal">
      <formula>"I"</formula>
    </cfRule>
  </conditionalFormatting>
  <conditionalFormatting sqref="V42">
    <cfRule type="cellIs" dxfId="727" priority="721" operator="equal">
      <formula>"Mejorable"</formula>
    </cfRule>
    <cfRule type="cellIs" dxfId="726" priority="723" stopIfTrue="1" operator="equal">
      <formula>"No Aceptable"</formula>
    </cfRule>
    <cfRule type="cellIs" dxfId="725" priority="724" stopIfTrue="1" operator="equal">
      <formula>"Aceptable"</formula>
    </cfRule>
  </conditionalFormatting>
  <conditionalFormatting sqref="V42">
    <cfRule type="cellIs" dxfId="724" priority="722" operator="equal">
      <formula>"No Aceptable  o Aceptable con control específico"</formula>
    </cfRule>
  </conditionalFormatting>
  <conditionalFormatting sqref="U42">
    <cfRule type="cellIs" dxfId="723" priority="725" stopIfTrue="1" operator="equal">
      <formula>"IV"</formula>
    </cfRule>
    <cfRule type="cellIs" dxfId="722" priority="726" stopIfTrue="1" operator="equal">
      <formula>"III"</formula>
    </cfRule>
    <cfRule type="cellIs" dxfId="721" priority="727" stopIfTrue="1" operator="equal">
      <formula>"II"</formula>
    </cfRule>
    <cfRule type="cellIs" dxfId="720" priority="728" stopIfTrue="1" operator="equal">
      <formula>"I"</formula>
    </cfRule>
  </conditionalFormatting>
  <conditionalFormatting sqref="V41">
    <cfRule type="cellIs" dxfId="719" priority="713" operator="equal">
      <formula>"Mejorable"</formula>
    </cfRule>
    <cfRule type="cellIs" dxfId="718" priority="715" stopIfTrue="1" operator="equal">
      <formula>"No Aceptable"</formula>
    </cfRule>
    <cfRule type="cellIs" dxfId="717" priority="716" stopIfTrue="1" operator="equal">
      <formula>"Aceptable"</formula>
    </cfRule>
  </conditionalFormatting>
  <conditionalFormatting sqref="V41">
    <cfRule type="cellIs" dxfId="716" priority="714" operator="equal">
      <formula>"No Aceptable  o Aceptable con control específico"</formula>
    </cfRule>
  </conditionalFormatting>
  <conditionalFormatting sqref="U41">
    <cfRule type="cellIs" dxfId="715" priority="717" stopIfTrue="1" operator="equal">
      <formula>"IV"</formula>
    </cfRule>
    <cfRule type="cellIs" dxfId="714" priority="718" stopIfTrue="1" operator="equal">
      <formula>"III"</formula>
    </cfRule>
    <cfRule type="cellIs" dxfId="713" priority="719" stopIfTrue="1" operator="equal">
      <formula>"II"</formula>
    </cfRule>
    <cfRule type="cellIs" dxfId="712" priority="720" stopIfTrue="1" operator="equal">
      <formula>"I"</formula>
    </cfRule>
  </conditionalFormatting>
  <conditionalFormatting sqref="U39">
    <cfRule type="cellIs" dxfId="711" priority="709" stopIfTrue="1" operator="equal">
      <formula>"IV"</formula>
    </cfRule>
    <cfRule type="cellIs" dxfId="710" priority="710" stopIfTrue="1" operator="equal">
      <formula>"III"</formula>
    </cfRule>
    <cfRule type="cellIs" dxfId="709" priority="711" stopIfTrue="1" operator="equal">
      <formula>"II"</formula>
    </cfRule>
    <cfRule type="cellIs" dxfId="708" priority="712" stopIfTrue="1" operator="equal">
      <formula>"I"</formula>
    </cfRule>
  </conditionalFormatting>
  <conditionalFormatting sqref="U50">
    <cfRule type="cellIs" dxfId="707" priority="705" stopIfTrue="1" operator="equal">
      <formula>"IV"</formula>
    </cfRule>
    <cfRule type="cellIs" dxfId="706" priority="706" stopIfTrue="1" operator="equal">
      <formula>"III"</formula>
    </cfRule>
    <cfRule type="cellIs" dxfId="705" priority="707" stopIfTrue="1" operator="equal">
      <formula>"II"</formula>
    </cfRule>
    <cfRule type="cellIs" dxfId="704" priority="708" stopIfTrue="1" operator="equal">
      <formula>"I"</formula>
    </cfRule>
  </conditionalFormatting>
  <conditionalFormatting sqref="V50">
    <cfRule type="cellIs" dxfId="703" priority="701" operator="equal">
      <formula>"Mejorable"</formula>
    </cfRule>
    <cfRule type="cellIs" dxfId="702" priority="703" stopIfTrue="1" operator="equal">
      <formula>"No Aceptable"</formula>
    </cfRule>
    <cfRule type="cellIs" dxfId="701" priority="704" stopIfTrue="1" operator="equal">
      <formula>"Aceptable"</formula>
    </cfRule>
  </conditionalFormatting>
  <conditionalFormatting sqref="V50">
    <cfRule type="cellIs" dxfId="700" priority="702" operator="equal">
      <formula>"No Aceptable  o Aceptable con control específico"</formula>
    </cfRule>
  </conditionalFormatting>
  <conditionalFormatting sqref="V47">
    <cfRule type="cellIs" dxfId="699" priority="697" operator="equal">
      <formula>"Mejorable"</formula>
    </cfRule>
    <cfRule type="cellIs" dxfId="698" priority="699" stopIfTrue="1" operator="equal">
      <formula>"No Aceptable"</formula>
    </cfRule>
    <cfRule type="cellIs" dxfId="697" priority="700" stopIfTrue="1" operator="equal">
      <formula>"Aceptable"</formula>
    </cfRule>
  </conditionalFormatting>
  <conditionalFormatting sqref="V47">
    <cfRule type="cellIs" dxfId="696" priority="698" operator="equal">
      <formula>"No Aceptable  o Aceptable con control específico"</formula>
    </cfRule>
  </conditionalFormatting>
  <conditionalFormatting sqref="V46">
    <cfRule type="cellIs" dxfId="695" priority="693" operator="equal">
      <formula>"Mejorable"</formula>
    </cfRule>
    <cfRule type="cellIs" dxfId="694" priority="695" stopIfTrue="1" operator="equal">
      <formula>"No Aceptable"</formula>
    </cfRule>
    <cfRule type="cellIs" dxfId="693" priority="696" stopIfTrue="1" operator="equal">
      <formula>"Aceptable"</formula>
    </cfRule>
  </conditionalFormatting>
  <conditionalFormatting sqref="V46">
    <cfRule type="cellIs" dxfId="692" priority="694" operator="equal">
      <formula>"No Aceptable  o Aceptable con control específico"</formula>
    </cfRule>
  </conditionalFormatting>
  <conditionalFormatting sqref="U52">
    <cfRule type="cellIs" dxfId="691" priority="689" stopIfTrue="1" operator="equal">
      <formula>"IV"</formula>
    </cfRule>
    <cfRule type="cellIs" dxfId="690" priority="690" stopIfTrue="1" operator="equal">
      <formula>"III"</formula>
    </cfRule>
    <cfRule type="cellIs" dxfId="689" priority="691" stopIfTrue="1" operator="equal">
      <formula>"II"</formula>
    </cfRule>
    <cfRule type="cellIs" dxfId="688" priority="692" stopIfTrue="1" operator="equal">
      <formula>"I"</formula>
    </cfRule>
  </conditionalFormatting>
  <conditionalFormatting sqref="V52">
    <cfRule type="cellIs" dxfId="687" priority="685" operator="equal">
      <formula>"Mejorable"</formula>
    </cfRule>
    <cfRule type="cellIs" dxfId="686" priority="687" stopIfTrue="1" operator="equal">
      <formula>"No Aceptable"</formula>
    </cfRule>
    <cfRule type="cellIs" dxfId="685" priority="688" stopIfTrue="1" operator="equal">
      <formula>"Aceptable"</formula>
    </cfRule>
  </conditionalFormatting>
  <conditionalFormatting sqref="V52">
    <cfRule type="cellIs" dxfId="684" priority="686" operator="equal">
      <formula>"No Aceptable  o Aceptable con control específico"</formula>
    </cfRule>
  </conditionalFormatting>
  <conditionalFormatting sqref="U51">
    <cfRule type="cellIs" dxfId="683" priority="681" stopIfTrue="1" operator="equal">
      <formula>"IV"</formula>
    </cfRule>
    <cfRule type="cellIs" dxfId="682" priority="682" stopIfTrue="1" operator="equal">
      <formula>"III"</formula>
    </cfRule>
    <cfRule type="cellIs" dxfId="681" priority="683" stopIfTrue="1" operator="equal">
      <formula>"II"</formula>
    </cfRule>
    <cfRule type="cellIs" dxfId="680" priority="684" stopIfTrue="1" operator="equal">
      <formula>"I"</formula>
    </cfRule>
  </conditionalFormatting>
  <conditionalFormatting sqref="V51">
    <cfRule type="cellIs" dxfId="679" priority="677" operator="equal">
      <formula>"Mejorable"</formula>
    </cfRule>
    <cfRule type="cellIs" dxfId="678" priority="679" stopIfTrue="1" operator="equal">
      <formula>"No Aceptable"</formula>
    </cfRule>
    <cfRule type="cellIs" dxfId="677" priority="680" stopIfTrue="1" operator="equal">
      <formula>"Aceptable"</formula>
    </cfRule>
  </conditionalFormatting>
  <conditionalFormatting sqref="V51">
    <cfRule type="cellIs" dxfId="676" priority="678" operator="equal">
      <formula>"No Aceptable  o Aceptable con control específico"</formula>
    </cfRule>
  </conditionalFormatting>
  <conditionalFormatting sqref="U54">
    <cfRule type="cellIs" dxfId="675" priority="673" stopIfTrue="1" operator="equal">
      <formula>"IV"</formula>
    </cfRule>
    <cfRule type="cellIs" dxfId="674" priority="674" stopIfTrue="1" operator="equal">
      <formula>"III"</formula>
    </cfRule>
    <cfRule type="cellIs" dxfId="673" priority="675" stopIfTrue="1" operator="equal">
      <formula>"II"</formula>
    </cfRule>
    <cfRule type="cellIs" dxfId="672" priority="676" stopIfTrue="1" operator="equal">
      <formula>"I"</formula>
    </cfRule>
  </conditionalFormatting>
  <conditionalFormatting sqref="V54">
    <cfRule type="cellIs" dxfId="671" priority="669" operator="equal">
      <formula>"Mejorable"</formula>
    </cfRule>
    <cfRule type="cellIs" dxfId="670" priority="671" stopIfTrue="1" operator="equal">
      <formula>"No Aceptable"</formula>
    </cfRule>
    <cfRule type="cellIs" dxfId="669" priority="672" stopIfTrue="1" operator="equal">
      <formula>"Aceptable"</formula>
    </cfRule>
  </conditionalFormatting>
  <conditionalFormatting sqref="V54">
    <cfRule type="cellIs" dxfId="668" priority="670" operator="equal">
      <formula>"No Aceptable  o Aceptable con control específico"</formula>
    </cfRule>
  </conditionalFormatting>
  <conditionalFormatting sqref="U65:U68">
    <cfRule type="cellIs" dxfId="667" priority="665" stopIfTrue="1" operator="equal">
      <formula>"IV"</formula>
    </cfRule>
    <cfRule type="cellIs" dxfId="666" priority="666" stopIfTrue="1" operator="equal">
      <formula>"III"</formula>
    </cfRule>
    <cfRule type="cellIs" dxfId="665" priority="667" stopIfTrue="1" operator="equal">
      <formula>"II"</formula>
    </cfRule>
    <cfRule type="cellIs" dxfId="664" priority="668" stopIfTrue="1" operator="equal">
      <formula>"I"</formula>
    </cfRule>
  </conditionalFormatting>
  <conditionalFormatting sqref="V65:V67">
    <cfRule type="cellIs" dxfId="663" priority="661" operator="equal">
      <formula>"Mejorable"</formula>
    </cfRule>
    <cfRule type="cellIs" dxfId="662" priority="663" stopIfTrue="1" operator="equal">
      <formula>"No Aceptable"</formula>
    </cfRule>
    <cfRule type="cellIs" dxfId="661" priority="664" stopIfTrue="1" operator="equal">
      <formula>"Aceptable"</formula>
    </cfRule>
  </conditionalFormatting>
  <conditionalFormatting sqref="V65:V67">
    <cfRule type="cellIs" dxfId="660" priority="662" operator="equal">
      <formula>"No Aceptable  o Aceptable con control específico"</formula>
    </cfRule>
  </conditionalFormatting>
  <conditionalFormatting sqref="U70">
    <cfRule type="cellIs" dxfId="659" priority="657" stopIfTrue="1" operator="equal">
      <formula>"IV"</formula>
    </cfRule>
    <cfRule type="cellIs" dxfId="658" priority="658" stopIfTrue="1" operator="equal">
      <formula>"III"</formula>
    </cfRule>
    <cfRule type="cellIs" dxfId="657" priority="659" stopIfTrue="1" operator="equal">
      <formula>"II"</formula>
    </cfRule>
    <cfRule type="cellIs" dxfId="656" priority="660" stopIfTrue="1" operator="equal">
      <formula>"I"</formula>
    </cfRule>
  </conditionalFormatting>
  <conditionalFormatting sqref="V70">
    <cfRule type="cellIs" dxfId="655" priority="653" operator="equal">
      <formula>"Mejorable"</formula>
    </cfRule>
    <cfRule type="cellIs" dxfId="654" priority="655" stopIfTrue="1" operator="equal">
      <formula>"No Aceptable"</formula>
    </cfRule>
    <cfRule type="cellIs" dxfId="653" priority="656" stopIfTrue="1" operator="equal">
      <formula>"Aceptable"</formula>
    </cfRule>
  </conditionalFormatting>
  <conditionalFormatting sqref="V70">
    <cfRule type="cellIs" dxfId="652" priority="654" operator="equal">
      <formula>"No Aceptable  o Aceptable con control específico"</formula>
    </cfRule>
  </conditionalFormatting>
  <conditionalFormatting sqref="V68">
    <cfRule type="cellIs" dxfId="651" priority="649" operator="equal">
      <formula>"Mejorable"</formula>
    </cfRule>
    <cfRule type="cellIs" dxfId="650" priority="651" stopIfTrue="1" operator="equal">
      <formula>"No Aceptable"</formula>
    </cfRule>
    <cfRule type="cellIs" dxfId="649" priority="652" stopIfTrue="1" operator="equal">
      <formula>"Aceptable"</formula>
    </cfRule>
  </conditionalFormatting>
  <conditionalFormatting sqref="V68">
    <cfRule type="cellIs" dxfId="648" priority="650" operator="equal">
      <formula>"No Aceptable  o Aceptable con control específico"</formula>
    </cfRule>
  </conditionalFormatting>
  <conditionalFormatting sqref="U81:U83 U85:U86">
    <cfRule type="cellIs" dxfId="647" priority="645" stopIfTrue="1" operator="equal">
      <formula>"IV"</formula>
    </cfRule>
    <cfRule type="cellIs" dxfId="646" priority="646" stopIfTrue="1" operator="equal">
      <formula>"III"</formula>
    </cfRule>
    <cfRule type="cellIs" dxfId="645" priority="647" stopIfTrue="1" operator="equal">
      <formula>"II"</formula>
    </cfRule>
    <cfRule type="cellIs" dxfId="644" priority="648" stopIfTrue="1" operator="equal">
      <formula>"I"</formula>
    </cfRule>
  </conditionalFormatting>
  <conditionalFormatting sqref="V81:V83 V85:V86">
    <cfRule type="cellIs" dxfId="643" priority="641" operator="equal">
      <formula>"Mejorable"</formula>
    </cfRule>
    <cfRule type="cellIs" dxfId="642" priority="643" stopIfTrue="1" operator="equal">
      <formula>"No Aceptable"</formula>
    </cfRule>
    <cfRule type="cellIs" dxfId="641" priority="644" stopIfTrue="1" operator="equal">
      <formula>"Aceptable"</formula>
    </cfRule>
  </conditionalFormatting>
  <conditionalFormatting sqref="V81:V83 V85:V86">
    <cfRule type="cellIs" dxfId="640" priority="642" operator="equal">
      <formula>"No Aceptable  o Aceptable con control específico"</formula>
    </cfRule>
  </conditionalFormatting>
  <conditionalFormatting sqref="U135 U138:U141">
    <cfRule type="cellIs" dxfId="639" priority="369" stopIfTrue="1" operator="equal">
      <formula>"IV"</formula>
    </cfRule>
    <cfRule type="cellIs" dxfId="638" priority="370" stopIfTrue="1" operator="equal">
      <formula>"III"</formula>
    </cfRule>
    <cfRule type="cellIs" dxfId="637" priority="371" stopIfTrue="1" operator="equal">
      <formula>"II"</formula>
    </cfRule>
    <cfRule type="cellIs" dxfId="636" priority="372" stopIfTrue="1" operator="equal">
      <formula>"I"</formula>
    </cfRule>
  </conditionalFormatting>
  <conditionalFormatting sqref="V135 V138:V140">
    <cfRule type="cellIs" dxfId="635" priority="365" operator="equal">
      <formula>"Mejorable"</formula>
    </cfRule>
    <cfRule type="cellIs" dxfId="634" priority="367" stopIfTrue="1" operator="equal">
      <formula>"No Aceptable"</formula>
    </cfRule>
    <cfRule type="cellIs" dxfId="633" priority="368" stopIfTrue="1" operator="equal">
      <formula>"Aceptable"</formula>
    </cfRule>
  </conditionalFormatting>
  <conditionalFormatting sqref="V135 V138:V140">
    <cfRule type="cellIs" dxfId="632" priority="366" operator="equal">
      <formula>"No Aceptable  o Aceptable con control específico"</formula>
    </cfRule>
  </conditionalFormatting>
  <conditionalFormatting sqref="U132">
    <cfRule type="cellIs" dxfId="631" priority="429" stopIfTrue="1" operator="equal">
      <formula>"IV"</formula>
    </cfRule>
    <cfRule type="cellIs" dxfId="630" priority="430" stopIfTrue="1" operator="equal">
      <formula>"III"</formula>
    </cfRule>
    <cfRule type="cellIs" dxfId="629" priority="431" stopIfTrue="1" operator="equal">
      <formula>"II"</formula>
    </cfRule>
    <cfRule type="cellIs" dxfId="628" priority="432" stopIfTrue="1" operator="equal">
      <formula>"I"</formula>
    </cfRule>
  </conditionalFormatting>
  <conditionalFormatting sqref="V132">
    <cfRule type="cellIs" dxfId="627" priority="385" operator="equal">
      <formula>"Mejorable"</formula>
    </cfRule>
    <cfRule type="cellIs" dxfId="626" priority="387" stopIfTrue="1" operator="equal">
      <formula>"No Aceptable"</formula>
    </cfRule>
    <cfRule type="cellIs" dxfId="625" priority="388" stopIfTrue="1" operator="equal">
      <formula>"Aceptable"</formula>
    </cfRule>
  </conditionalFormatting>
  <conditionalFormatting sqref="V132">
    <cfRule type="cellIs" dxfId="624" priority="386" operator="equal">
      <formula>"No Aceptable  o Aceptable con control específico"</formula>
    </cfRule>
  </conditionalFormatting>
  <conditionalFormatting sqref="U116:U122">
    <cfRule type="cellIs" dxfId="623" priority="637" stopIfTrue="1" operator="equal">
      <formula>"IV"</formula>
    </cfRule>
    <cfRule type="cellIs" dxfId="622" priority="638" stopIfTrue="1" operator="equal">
      <formula>"III"</formula>
    </cfRule>
    <cfRule type="cellIs" dxfId="621" priority="639" stopIfTrue="1" operator="equal">
      <formula>"II"</formula>
    </cfRule>
    <cfRule type="cellIs" dxfId="620" priority="640" stopIfTrue="1" operator="equal">
      <formula>"I"</formula>
    </cfRule>
  </conditionalFormatting>
  <conditionalFormatting sqref="V116:V122">
    <cfRule type="cellIs" dxfId="619" priority="633" operator="equal">
      <formula>"Mejorable"</formula>
    </cfRule>
    <cfRule type="cellIs" dxfId="618" priority="635" stopIfTrue="1" operator="equal">
      <formula>"No Aceptable"</formula>
    </cfRule>
    <cfRule type="cellIs" dxfId="617" priority="636" stopIfTrue="1" operator="equal">
      <formula>"Aceptable"</formula>
    </cfRule>
  </conditionalFormatting>
  <conditionalFormatting sqref="V116:V122">
    <cfRule type="cellIs" dxfId="616" priority="634" operator="equal">
      <formula>"No Aceptable  o Aceptable con control específico"</formula>
    </cfRule>
  </conditionalFormatting>
  <conditionalFormatting sqref="U127">
    <cfRule type="cellIs" dxfId="615" priority="425" stopIfTrue="1" operator="equal">
      <formula>"IV"</formula>
    </cfRule>
    <cfRule type="cellIs" dxfId="614" priority="426" stopIfTrue="1" operator="equal">
      <formula>"III"</formula>
    </cfRule>
    <cfRule type="cellIs" dxfId="613" priority="427" stopIfTrue="1" operator="equal">
      <formula>"II"</formula>
    </cfRule>
    <cfRule type="cellIs" dxfId="612" priority="428" stopIfTrue="1" operator="equal">
      <formula>"I"</formula>
    </cfRule>
  </conditionalFormatting>
  <conditionalFormatting sqref="V112">
    <cfRule type="cellIs" dxfId="611" priority="453" operator="equal">
      <formula>"Mejorable"</formula>
    </cfRule>
    <cfRule type="cellIs" dxfId="610" priority="455" stopIfTrue="1" operator="equal">
      <formula>"No Aceptable"</formula>
    </cfRule>
    <cfRule type="cellIs" dxfId="609" priority="456" stopIfTrue="1" operator="equal">
      <formula>"Aceptable"</formula>
    </cfRule>
  </conditionalFormatting>
  <conditionalFormatting sqref="V112">
    <cfRule type="cellIs" dxfId="608" priority="454" operator="equal">
      <formula>"No Aceptable  o Aceptable con control específico"</formula>
    </cfRule>
  </conditionalFormatting>
  <conditionalFormatting sqref="U106">
    <cfRule type="cellIs" dxfId="607" priority="485" stopIfTrue="1" operator="equal">
      <formula>"IV"</formula>
    </cfRule>
    <cfRule type="cellIs" dxfId="606" priority="486" stopIfTrue="1" operator="equal">
      <formula>"III"</formula>
    </cfRule>
    <cfRule type="cellIs" dxfId="605" priority="487" stopIfTrue="1" operator="equal">
      <formula>"II"</formula>
    </cfRule>
    <cfRule type="cellIs" dxfId="604" priority="488" stopIfTrue="1" operator="equal">
      <formula>"I"</formula>
    </cfRule>
  </conditionalFormatting>
  <conditionalFormatting sqref="V106">
    <cfRule type="cellIs" dxfId="603" priority="481" operator="equal">
      <formula>"Mejorable"</formula>
    </cfRule>
    <cfRule type="cellIs" dxfId="602" priority="483" stopIfTrue="1" operator="equal">
      <formula>"No Aceptable"</formula>
    </cfRule>
    <cfRule type="cellIs" dxfId="601" priority="484" stopIfTrue="1" operator="equal">
      <formula>"Aceptable"</formula>
    </cfRule>
  </conditionalFormatting>
  <conditionalFormatting sqref="V106">
    <cfRule type="cellIs" dxfId="600" priority="482" operator="equal">
      <formula>"No Aceptable  o Aceptable con control específico"</formula>
    </cfRule>
  </conditionalFormatting>
  <conditionalFormatting sqref="U97">
    <cfRule type="cellIs" dxfId="599" priority="561" stopIfTrue="1" operator="equal">
      <formula>"IV"</formula>
    </cfRule>
    <cfRule type="cellIs" dxfId="598" priority="562" stopIfTrue="1" operator="equal">
      <formula>"III"</formula>
    </cfRule>
    <cfRule type="cellIs" dxfId="597" priority="563" stopIfTrue="1" operator="equal">
      <formula>"II"</formula>
    </cfRule>
    <cfRule type="cellIs" dxfId="596" priority="564" stopIfTrue="1" operator="equal">
      <formula>"I"</formula>
    </cfRule>
  </conditionalFormatting>
  <conditionalFormatting sqref="V97">
    <cfRule type="cellIs" dxfId="595" priority="557" operator="equal">
      <formula>"Mejorable"</formula>
    </cfRule>
    <cfRule type="cellIs" dxfId="594" priority="559" stopIfTrue="1" operator="equal">
      <formula>"No Aceptable"</formula>
    </cfRule>
    <cfRule type="cellIs" dxfId="593" priority="560" stopIfTrue="1" operator="equal">
      <formula>"Aceptable"</formula>
    </cfRule>
  </conditionalFormatting>
  <conditionalFormatting sqref="V97">
    <cfRule type="cellIs" dxfId="592" priority="558" operator="equal">
      <formula>"No Aceptable  o Aceptable con control específico"</formula>
    </cfRule>
  </conditionalFormatting>
  <conditionalFormatting sqref="U72">
    <cfRule type="cellIs" dxfId="591" priority="621" stopIfTrue="1" operator="equal">
      <formula>"IV"</formula>
    </cfRule>
    <cfRule type="cellIs" dxfId="590" priority="622" stopIfTrue="1" operator="equal">
      <formula>"III"</formula>
    </cfRule>
    <cfRule type="cellIs" dxfId="589" priority="623" stopIfTrue="1" operator="equal">
      <formula>"II"</formula>
    </cfRule>
    <cfRule type="cellIs" dxfId="588" priority="624" stopIfTrue="1" operator="equal">
      <formula>"I"</formula>
    </cfRule>
  </conditionalFormatting>
  <conditionalFormatting sqref="V72">
    <cfRule type="cellIs" dxfId="587" priority="617" operator="equal">
      <formula>"Mejorable"</formula>
    </cfRule>
    <cfRule type="cellIs" dxfId="586" priority="619" stopIfTrue="1" operator="equal">
      <formula>"No Aceptable"</formula>
    </cfRule>
    <cfRule type="cellIs" dxfId="585" priority="620" stopIfTrue="1" operator="equal">
      <formula>"Aceptable"</formula>
    </cfRule>
  </conditionalFormatting>
  <conditionalFormatting sqref="V72">
    <cfRule type="cellIs" dxfId="584" priority="618" operator="equal">
      <formula>"No Aceptable  o Aceptable con control específico"</formula>
    </cfRule>
  </conditionalFormatting>
  <conditionalFormatting sqref="U157">
    <cfRule type="cellIs" dxfId="583" priority="629" stopIfTrue="1" operator="equal">
      <formula>"IV"</formula>
    </cfRule>
    <cfRule type="cellIs" dxfId="582" priority="630" stopIfTrue="1" operator="equal">
      <formula>"III"</formula>
    </cfRule>
    <cfRule type="cellIs" dxfId="581" priority="631" stopIfTrue="1" operator="equal">
      <formula>"II"</formula>
    </cfRule>
    <cfRule type="cellIs" dxfId="580" priority="632" stopIfTrue="1" operator="equal">
      <formula>"I"</formula>
    </cfRule>
  </conditionalFormatting>
  <conditionalFormatting sqref="V157">
    <cfRule type="cellIs" dxfId="579" priority="625" operator="equal">
      <formula>"Mejorable"</formula>
    </cfRule>
    <cfRule type="cellIs" dxfId="578" priority="627" stopIfTrue="1" operator="equal">
      <formula>"No Aceptable"</formula>
    </cfRule>
    <cfRule type="cellIs" dxfId="577" priority="628" stopIfTrue="1" operator="equal">
      <formula>"Aceptable"</formula>
    </cfRule>
  </conditionalFormatting>
  <conditionalFormatting sqref="V157">
    <cfRule type="cellIs" dxfId="576" priority="626" operator="equal">
      <formula>"No Aceptable  o Aceptable con control específico"</formula>
    </cfRule>
  </conditionalFormatting>
  <conditionalFormatting sqref="U74">
    <cfRule type="cellIs" dxfId="575" priority="605" stopIfTrue="1" operator="equal">
      <formula>"IV"</formula>
    </cfRule>
    <cfRule type="cellIs" dxfId="574" priority="606" stopIfTrue="1" operator="equal">
      <formula>"III"</formula>
    </cfRule>
    <cfRule type="cellIs" dxfId="573" priority="607" stopIfTrue="1" operator="equal">
      <formula>"II"</formula>
    </cfRule>
    <cfRule type="cellIs" dxfId="572" priority="608" stopIfTrue="1" operator="equal">
      <formula>"I"</formula>
    </cfRule>
  </conditionalFormatting>
  <conditionalFormatting sqref="V74">
    <cfRule type="cellIs" dxfId="571" priority="601" operator="equal">
      <formula>"Mejorable"</formula>
    </cfRule>
    <cfRule type="cellIs" dxfId="570" priority="603" stopIfTrue="1" operator="equal">
      <formula>"No Aceptable"</formula>
    </cfRule>
    <cfRule type="cellIs" dxfId="569" priority="604" stopIfTrue="1" operator="equal">
      <formula>"Aceptable"</formula>
    </cfRule>
  </conditionalFormatting>
  <conditionalFormatting sqref="V74">
    <cfRule type="cellIs" dxfId="568" priority="602" operator="equal">
      <formula>"No Aceptable  o Aceptable con control específico"</formula>
    </cfRule>
  </conditionalFormatting>
  <conditionalFormatting sqref="U158">
    <cfRule type="cellIs" dxfId="567" priority="597" stopIfTrue="1" operator="equal">
      <formula>"IV"</formula>
    </cfRule>
    <cfRule type="cellIs" dxfId="566" priority="598" stopIfTrue="1" operator="equal">
      <formula>"III"</formula>
    </cfRule>
    <cfRule type="cellIs" dxfId="565" priority="599" stopIfTrue="1" operator="equal">
      <formula>"II"</formula>
    </cfRule>
    <cfRule type="cellIs" dxfId="564" priority="600" stopIfTrue="1" operator="equal">
      <formula>"I"</formula>
    </cfRule>
  </conditionalFormatting>
  <conditionalFormatting sqref="V158">
    <cfRule type="cellIs" dxfId="563" priority="593" operator="equal">
      <formula>"Mejorable"</formula>
    </cfRule>
    <cfRule type="cellIs" dxfId="562" priority="595" stopIfTrue="1" operator="equal">
      <formula>"No Aceptable"</formula>
    </cfRule>
    <cfRule type="cellIs" dxfId="561" priority="596" stopIfTrue="1" operator="equal">
      <formula>"Aceptable"</formula>
    </cfRule>
  </conditionalFormatting>
  <conditionalFormatting sqref="V158">
    <cfRule type="cellIs" dxfId="560" priority="594" operator="equal">
      <formula>"No Aceptable  o Aceptable con control específico"</formula>
    </cfRule>
  </conditionalFormatting>
  <conditionalFormatting sqref="U71">
    <cfRule type="cellIs" dxfId="559" priority="613" stopIfTrue="1" operator="equal">
      <formula>"IV"</formula>
    </cfRule>
    <cfRule type="cellIs" dxfId="558" priority="614" stopIfTrue="1" operator="equal">
      <formula>"III"</formula>
    </cfRule>
    <cfRule type="cellIs" dxfId="557" priority="615" stopIfTrue="1" operator="equal">
      <formula>"II"</formula>
    </cfRule>
    <cfRule type="cellIs" dxfId="556" priority="616" stopIfTrue="1" operator="equal">
      <formula>"I"</formula>
    </cfRule>
  </conditionalFormatting>
  <conditionalFormatting sqref="V71">
    <cfRule type="cellIs" dxfId="555" priority="609" operator="equal">
      <formula>"Mejorable"</formula>
    </cfRule>
    <cfRule type="cellIs" dxfId="554" priority="611" stopIfTrue="1" operator="equal">
      <formula>"No Aceptable"</formula>
    </cfRule>
    <cfRule type="cellIs" dxfId="553" priority="612" stopIfTrue="1" operator="equal">
      <formula>"Aceptable"</formula>
    </cfRule>
  </conditionalFormatting>
  <conditionalFormatting sqref="V71">
    <cfRule type="cellIs" dxfId="552" priority="610" operator="equal">
      <formula>"No Aceptable  o Aceptable con control específico"</formula>
    </cfRule>
  </conditionalFormatting>
  <conditionalFormatting sqref="U69">
    <cfRule type="cellIs" dxfId="551" priority="589" stopIfTrue="1" operator="equal">
      <formula>"IV"</formula>
    </cfRule>
    <cfRule type="cellIs" dxfId="550" priority="590" stopIfTrue="1" operator="equal">
      <formula>"III"</formula>
    </cfRule>
    <cfRule type="cellIs" dxfId="549" priority="591" stopIfTrue="1" operator="equal">
      <formula>"II"</formula>
    </cfRule>
    <cfRule type="cellIs" dxfId="548" priority="592" stopIfTrue="1" operator="equal">
      <formula>"I"</formula>
    </cfRule>
  </conditionalFormatting>
  <conditionalFormatting sqref="V69">
    <cfRule type="cellIs" dxfId="547" priority="585" operator="equal">
      <formula>"Mejorable"</formula>
    </cfRule>
    <cfRule type="cellIs" dxfId="546" priority="587" stopIfTrue="1" operator="equal">
      <formula>"No Aceptable"</formula>
    </cfRule>
    <cfRule type="cellIs" dxfId="545" priority="588" stopIfTrue="1" operator="equal">
      <formula>"Aceptable"</formula>
    </cfRule>
  </conditionalFormatting>
  <conditionalFormatting sqref="V69">
    <cfRule type="cellIs" dxfId="544" priority="586" operator="equal">
      <formula>"No Aceptable  o Aceptable con control específico"</formula>
    </cfRule>
  </conditionalFormatting>
  <conditionalFormatting sqref="U104">
    <cfRule type="cellIs" dxfId="543" priority="581" stopIfTrue="1" operator="equal">
      <formula>"IV"</formula>
    </cfRule>
    <cfRule type="cellIs" dxfId="542" priority="582" stopIfTrue="1" operator="equal">
      <formula>"III"</formula>
    </cfRule>
    <cfRule type="cellIs" dxfId="541" priority="583" stopIfTrue="1" operator="equal">
      <formula>"II"</formula>
    </cfRule>
    <cfRule type="cellIs" dxfId="540" priority="584" stopIfTrue="1" operator="equal">
      <formula>"I"</formula>
    </cfRule>
  </conditionalFormatting>
  <conditionalFormatting sqref="V104">
    <cfRule type="cellIs" dxfId="539" priority="577" operator="equal">
      <formula>"Mejorable"</formula>
    </cfRule>
    <cfRule type="cellIs" dxfId="538" priority="579" stopIfTrue="1" operator="equal">
      <formula>"No Aceptable"</formula>
    </cfRule>
    <cfRule type="cellIs" dxfId="537" priority="580" stopIfTrue="1" operator="equal">
      <formula>"Aceptable"</formula>
    </cfRule>
  </conditionalFormatting>
  <conditionalFormatting sqref="V104">
    <cfRule type="cellIs" dxfId="536" priority="578" operator="equal">
      <formula>"No Aceptable  o Aceptable con control específico"</formula>
    </cfRule>
  </conditionalFormatting>
  <conditionalFormatting sqref="U95 U98:U101">
    <cfRule type="cellIs" dxfId="535" priority="573" stopIfTrue="1" operator="equal">
      <formula>"IV"</formula>
    </cfRule>
    <cfRule type="cellIs" dxfId="534" priority="574" stopIfTrue="1" operator="equal">
      <formula>"III"</formula>
    </cfRule>
    <cfRule type="cellIs" dxfId="533" priority="575" stopIfTrue="1" operator="equal">
      <formula>"II"</formula>
    </cfRule>
    <cfRule type="cellIs" dxfId="532" priority="576" stopIfTrue="1" operator="equal">
      <formula>"I"</formula>
    </cfRule>
  </conditionalFormatting>
  <conditionalFormatting sqref="V95 V98">
    <cfRule type="cellIs" dxfId="531" priority="569" operator="equal">
      <formula>"Mejorable"</formula>
    </cfRule>
    <cfRule type="cellIs" dxfId="530" priority="571" stopIfTrue="1" operator="equal">
      <formula>"No Aceptable"</formula>
    </cfRule>
    <cfRule type="cellIs" dxfId="529" priority="572" stopIfTrue="1" operator="equal">
      <formula>"Aceptable"</formula>
    </cfRule>
  </conditionalFormatting>
  <conditionalFormatting sqref="V95 V98">
    <cfRule type="cellIs" dxfId="528" priority="570" operator="equal">
      <formula>"No Aceptable  o Aceptable con control específico"</formula>
    </cfRule>
  </conditionalFormatting>
  <conditionalFormatting sqref="U102">
    <cfRule type="cellIs" dxfId="527" priority="565" stopIfTrue="1" operator="equal">
      <formula>"IV"</formula>
    </cfRule>
    <cfRule type="cellIs" dxfId="526" priority="566" stopIfTrue="1" operator="equal">
      <formula>"III"</formula>
    </cfRule>
    <cfRule type="cellIs" dxfId="525" priority="567" stopIfTrue="1" operator="equal">
      <formula>"II"</formula>
    </cfRule>
    <cfRule type="cellIs" dxfId="524" priority="568" stopIfTrue="1" operator="equal">
      <formula>"I"</formula>
    </cfRule>
  </conditionalFormatting>
  <conditionalFormatting sqref="V103">
    <cfRule type="cellIs" dxfId="523" priority="541" operator="equal">
      <formula>"Mejorable"</formula>
    </cfRule>
    <cfRule type="cellIs" dxfId="522" priority="543" stopIfTrue="1" operator="equal">
      <formula>"No Aceptable"</formula>
    </cfRule>
    <cfRule type="cellIs" dxfId="521" priority="544" stopIfTrue="1" operator="equal">
      <formula>"Aceptable"</formula>
    </cfRule>
  </conditionalFormatting>
  <conditionalFormatting sqref="V103">
    <cfRule type="cellIs" dxfId="520" priority="542" operator="equal">
      <formula>"No Aceptable  o Aceptable con control específico"</formula>
    </cfRule>
  </conditionalFormatting>
  <conditionalFormatting sqref="U103">
    <cfRule type="cellIs" dxfId="519" priority="545" stopIfTrue="1" operator="equal">
      <formula>"IV"</formula>
    </cfRule>
    <cfRule type="cellIs" dxfId="518" priority="546" stopIfTrue="1" operator="equal">
      <formula>"III"</formula>
    </cfRule>
    <cfRule type="cellIs" dxfId="517" priority="547" stopIfTrue="1" operator="equal">
      <formula>"II"</formula>
    </cfRule>
    <cfRule type="cellIs" dxfId="516" priority="548" stopIfTrue="1" operator="equal">
      <formula>"I"</formula>
    </cfRule>
  </conditionalFormatting>
  <conditionalFormatting sqref="V96">
    <cfRule type="cellIs" dxfId="515" priority="549" operator="equal">
      <formula>"Mejorable"</formula>
    </cfRule>
    <cfRule type="cellIs" dxfId="514" priority="551" stopIfTrue="1" operator="equal">
      <formula>"No Aceptable"</formula>
    </cfRule>
    <cfRule type="cellIs" dxfId="513" priority="552" stopIfTrue="1" operator="equal">
      <formula>"Aceptable"</formula>
    </cfRule>
  </conditionalFormatting>
  <conditionalFormatting sqref="V96">
    <cfRule type="cellIs" dxfId="512" priority="550" operator="equal">
      <formula>"No Aceptable  o Aceptable con control específico"</formula>
    </cfRule>
  </conditionalFormatting>
  <conditionalFormatting sqref="U96">
    <cfRule type="cellIs" dxfId="511" priority="553" stopIfTrue="1" operator="equal">
      <formula>"IV"</formula>
    </cfRule>
    <cfRule type="cellIs" dxfId="510" priority="554" stopIfTrue="1" operator="equal">
      <formula>"III"</formula>
    </cfRule>
    <cfRule type="cellIs" dxfId="509" priority="555" stopIfTrue="1" operator="equal">
      <formula>"II"</formula>
    </cfRule>
    <cfRule type="cellIs" dxfId="508" priority="556" stopIfTrue="1" operator="equal">
      <formula>"I"</formula>
    </cfRule>
  </conditionalFormatting>
  <conditionalFormatting sqref="U104">
    <cfRule type="cellIs" dxfId="507" priority="529" stopIfTrue="1" operator="equal">
      <formula>"IV"</formula>
    </cfRule>
    <cfRule type="cellIs" dxfId="506" priority="530" stopIfTrue="1" operator="equal">
      <formula>"III"</formula>
    </cfRule>
    <cfRule type="cellIs" dxfId="505" priority="531" stopIfTrue="1" operator="equal">
      <formula>"II"</formula>
    </cfRule>
    <cfRule type="cellIs" dxfId="504" priority="532" stopIfTrue="1" operator="equal">
      <formula>"I"</formula>
    </cfRule>
  </conditionalFormatting>
  <conditionalFormatting sqref="V104">
    <cfRule type="cellIs" dxfId="503" priority="525" operator="equal">
      <formula>"Mejorable"</formula>
    </cfRule>
    <cfRule type="cellIs" dxfId="502" priority="527" stopIfTrue="1" operator="equal">
      <formula>"No Aceptable"</formula>
    </cfRule>
    <cfRule type="cellIs" dxfId="501" priority="528" stopIfTrue="1" operator="equal">
      <formula>"Aceptable"</formula>
    </cfRule>
  </conditionalFormatting>
  <conditionalFormatting sqref="V104">
    <cfRule type="cellIs" dxfId="500" priority="526" operator="equal">
      <formula>"No Aceptable  o Aceptable con control específico"</formula>
    </cfRule>
  </conditionalFormatting>
  <conditionalFormatting sqref="U103">
    <cfRule type="cellIs" dxfId="499" priority="537" stopIfTrue="1" operator="equal">
      <formula>"IV"</formula>
    </cfRule>
    <cfRule type="cellIs" dxfId="498" priority="538" stopIfTrue="1" operator="equal">
      <formula>"III"</formula>
    </cfRule>
    <cfRule type="cellIs" dxfId="497" priority="539" stopIfTrue="1" operator="equal">
      <formula>"II"</formula>
    </cfRule>
    <cfRule type="cellIs" dxfId="496" priority="540" stopIfTrue="1" operator="equal">
      <formula>"I"</formula>
    </cfRule>
  </conditionalFormatting>
  <conditionalFormatting sqref="V103">
    <cfRule type="cellIs" dxfId="495" priority="533" operator="equal">
      <formula>"Mejorable"</formula>
    </cfRule>
    <cfRule type="cellIs" dxfId="494" priority="535" stopIfTrue="1" operator="equal">
      <formula>"No Aceptable"</formula>
    </cfRule>
    <cfRule type="cellIs" dxfId="493" priority="536" stopIfTrue="1" operator="equal">
      <formula>"Aceptable"</formula>
    </cfRule>
  </conditionalFormatting>
  <conditionalFormatting sqref="V103">
    <cfRule type="cellIs" dxfId="492" priority="534" operator="equal">
      <formula>"No Aceptable  o Aceptable con control específico"</formula>
    </cfRule>
  </conditionalFormatting>
  <conditionalFormatting sqref="V101">
    <cfRule type="cellIs" dxfId="491" priority="517" operator="equal">
      <formula>"Mejorable"</formula>
    </cfRule>
    <cfRule type="cellIs" dxfId="490" priority="519" stopIfTrue="1" operator="equal">
      <formula>"No Aceptable"</formula>
    </cfRule>
    <cfRule type="cellIs" dxfId="489" priority="520" stopIfTrue="1" operator="equal">
      <formula>"Aceptable"</formula>
    </cfRule>
  </conditionalFormatting>
  <conditionalFormatting sqref="V101">
    <cfRule type="cellIs" dxfId="488" priority="518" operator="equal">
      <formula>"No Aceptable  o Aceptable con control específico"</formula>
    </cfRule>
  </conditionalFormatting>
  <conditionalFormatting sqref="V102">
    <cfRule type="cellIs" dxfId="487" priority="521" operator="equal">
      <formula>"Mejorable"</formula>
    </cfRule>
    <cfRule type="cellIs" dxfId="486" priority="523" stopIfTrue="1" operator="equal">
      <formula>"No Aceptable"</formula>
    </cfRule>
    <cfRule type="cellIs" dxfId="485" priority="524" stopIfTrue="1" operator="equal">
      <formula>"Aceptable"</formula>
    </cfRule>
  </conditionalFormatting>
  <conditionalFormatting sqref="V102">
    <cfRule type="cellIs" dxfId="484" priority="522" operator="equal">
      <formula>"No Aceptable  o Aceptable con control específico"</formula>
    </cfRule>
  </conditionalFormatting>
  <conditionalFormatting sqref="U114">
    <cfRule type="cellIs" dxfId="483" priority="513" stopIfTrue="1" operator="equal">
      <formula>"IV"</formula>
    </cfRule>
    <cfRule type="cellIs" dxfId="482" priority="514" stopIfTrue="1" operator="equal">
      <formula>"III"</formula>
    </cfRule>
    <cfRule type="cellIs" dxfId="481" priority="515" stopIfTrue="1" operator="equal">
      <formula>"II"</formula>
    </cfRule>
    <cfRule type="cellIs" dxfId="480" priority="516" stopIfTrue="1" operator="equal">
      <formula>"I"</formula>
    </cfRule>
  </conditionalFormatting>
  <conditionalFormatting sqref="V114">
    <cfRule type="cellIs" dxfId="479" priority="509" operator="equal">
      <formula>"Mejorable"</formula>
    </cfRule>
    <cfRule type="cellIs" dxfId="478" priority="511" stopIfTrue="1" operator="equal">
      <formula>"No Aceptable"</formula>
    </cfRule>
    <cfRule type="cellIs" dxfId="477" priority="512" stopIfTrue="1" operator="equal">
      <formula>"Aceptable"</formula>
    </cfRule>
  </conditionalFormatting>
  <conditionalFormatting sqref="V114">
    <cfRule type="cellIs" dxfId="476" priority="510" operator="equal">
      <formula>"No Aceptable  o Aceptable con control específico"</formula>
    </cfRule>
  </conditionalFormatting>
  <conditionalFormatting sqref="U105 U108:U111">
    <cfRule type="cellIs" dxfId="475" priority="505" stopIfTrue="1" operator="equal">
      <formula>"IV"</formula>
    </cfRule>
    <cfRule type="cellIs" dxfId="474" priority="506" stopIfTrue="1" operator="equal">
      <formula>"III"</formula>
    </cfRule>
    <cfRule type="cellIs" dxfId="473" priority="507" stopIfTrue="1" operator="equal">
      <formula>"II"</formula>
    </cfRule>
    <cfRule type="cellIs" dxfId="472" priority="508" stopIfTrue="1" operator="equal">
      <formula>"I"</formula>
    </cfRule>
  </conditionalFormatting>
  <conditionalFormatting sqref="V105 V108:V110">
    <cfRule type="cellIs" dxfId="471" priority="501" operator="equal">
      <formula>"Mejorable"</formula>
    </cfRule>
    <cfRule type="cellIs" dxfId="470" priority="503" stopIfTrue="1" operator="equal">
      <formula>"No Aceptable"</formula>
    </cfRule>
    <cfRule type="cellIs" dxfId="469" priority="504" stopIfTrue="1" operator="equal">
      <formula>"Aceptable"</formula>
    </cfRule>
  </conditionalFormatting>
  <conditionalFormatting sqref="V105 V108:V110">
    <cfRule type="cellIs" dxfId="468" priority="502" operator="equal">
      <formula>"No Aceptable  o Aceptable con control específico"</formula>
    </cfRule>
  </conditionalFormatting>
  <conditionalFormatting sqref="U112">
    <cfRule type="cellIs" dxfId="467" priority="497" stopIfTrue="1" operator="equal">
      <formula>"IV"</formula>
    </cfRule>
    <cfRule type="cellIs" dxfId="466" priority="498" stopIfTrue="1" operator="equal">
      <formula>"III"</formula>
    </cfRule>
    <cfRule type="cellIs" dxfId="465" priority="499" stopIfTrue="1" operator="equal">
      <formula>"II"</formula>
    </cfRule>
    <cfRule type="cellIs" dxfId="464" priority="500" stopIfTrue="1" operator="equal">
      <formula>"I"</formula>
    </cfRule>
  </conditionalFormatting>
  <conditionalFormatting sqref="V107">
    <cfRule type="cellIs" dxfId="463" priority="489" operator="equal">
      <formula>"Mejorable"</formula>
    </cfRule>
    <cfRule type="cellIs" dxfId="462" priority="491" stopIfTrue="1" operator="equal">
      <formula>"No Aceptable"</formula>
    </cfRule>
    <cfRule type="cellIs" dxfId="461" priority="492" stopIfTrue="1" operator="equal">
      <formula>"Aceptable"</formula>
    </cfRule>
  </conditionalFormatting>
  <conditionalFormatting sqref="V107">
    <cfRule type="cellIs" dxfId="460" priority="490" operator="equal">
      <formula>"No Aceptable  o Aceptable con control específico"</formula>
    </cfRule>
  </conditionalFormatting>
  <conditionalFormatting sqref="U107">
    <cfRule type="cellIs" dxfId="459" priority="493" stopIfTrue="1" operator="equal">
      <formula>"IV"</formula>
    </cfRule>
    <cfRule type="cellIs" dxfId="458" priority="494" stopIfTrue="1" operator="equal">
      <formula>"III"</formula>
    </cfRule>
    <cfRule type="cellIs" dxfId="457" priority="495" stopIfTrue="1" operator="equal">
      <formula>"II"</formula>
    </cfRule>
    <cfRule type="cellIs" dxfId="456" priority="496" stopIfTrue="1" operator="equal">
      <formula>"I"</formula>
    </cfRule>
  </conditionalFormatting>
  <conditionalFormatting sqref="V113">
    <cfRule type="cellIs" dxfId="455" priority="465" operator="equal">
      <formula>"Mejorable"</formula>
    </cfRule>
    <cfRule type="cellIs" dxfId="454" priority="467" stopIfTrue="1" operator="equal">
      <formula>"No Aceptable"</formula>
    </cfRule>
    <cfRule type="cellIs" dxfId="453" priority="468" stopIfTrue="1" operator="equal">
      <formula>"Aceptable"</formula>
    </cfRule>
  </conditionalFormatting>
  <conditionalFormatting sqref="V113">
    <cfRule type="cellIs" dxfId="452" priority="466" operator="equal">
      <formula>"No Aceptable  o Aceptable con control específico"</formula>
    </cfRule>
  </conditionalFormatting>
  <conditionalFormatting sqref="U113">
    <cfRule type="cellIs" dxfId="451" priority="469" stopIfTrue="1" operator="equal">
      <formula>"IV"</formula>
    </cfRule>
    <cfRule type="cellIs" dxfId="450" priority="470" stopIfTrue="1" operator="equal">
      <formula>"III"</formula>
    </cfRule>
    <cfRule type="cellIs" dxfId="449" priority="471" stopIfTrue="1" operator="equal">
      <formula>"II"</formula>
    </cfRule>
    <cfRule type="cellIs" dxfId="448" priority="472" stopIfTrue="1" operator="equal">
      <formula>"I"</formula>
    </cfRule>
  </conditionalFormatting>
  <conditionalFormatting sqref="U113">
    <cfRule type="cellIs" dxfId="447" priority="477" stopIfTrue="1" operator="equal">
      <formula>"IV"</formula>
    </cfRule>
    <cfRule type="cellIs" dxfId="446" priority="478" stopIfTrue="1" operator="equal">
      <formula>"III"</formula>
    </cfRule>
    <cfRule type="cellIs" dxfId="445" priority="479" stopIfTrue="1" operator="equal">
      <formula>"II"</formula>
    </cfRule>
    <cfRule type="cellIs" dxfId="444" priority="480" stopIfTrue="1" operator="equal">
      <formula>"I"</formula>
    </cfRule>
  </conditionalFormatting>
  <conditionalFormatting sqref="V113">
    <cfRule type="cellIs" dxfId="443" priority="473" operator="equal">
      <formula>"Mejorable"</formula>
    </cfRule>
    <cfRule type="cellIs" dxfId="442" priority="475" stopIfTrue="1" operator="equal">
      <formula>"No Aceptable"</formula>
    </cfRule>
    <cfRule type="cellIs" dxfId="441" priority="476" stopIfTrue="1" operator="equal">
      <formula>"Aceptable"</formula>
    </cfRule>
  </conditionalFormatting>
  <conditionalFormatting sqref="V113">
    <cfRule type="cellIs" dxfId="440" priority="474" operator="equal">
      <formula>"No Aceptable  o Aceptable con control específico"</formula>
    </cfRule>
  </conditionalFormatting>
  <conditionalFormatting sqref="U114">
    <cfRule type="cellIs" dxfId="439" priority="461" stopIfTrue="1" operator="equal">
      <formula>"IV"</formula>
    </cfRule>
    <cfRule type="cellIs" dxfId="438" priority="462" stopIfTrue="1" operator="equal">
      <formula>"III"</formula>
    </cfRule>
    <cfRule type="cellIs" dxfId="437" priority="463" stopIfTrue="1" operator="equal">
      <formula>"II"</formula>
    </cfRule>
    <cfRule type="cellIs" dxfId="436" priority="464" stopIfTrue="1" operator="equal">
      <formula>"I"</formula>
    </cfRule>
  </conditionalFormatting>
  <conditionalFormatting sqref="V114">
    <cfRule type="cellIs" dxfId="435" priority="457" operator="equal">
      <formula>"Mejorable"</formula>
    </cfRule>
    <cfRule type="cellIs" dxfId="434" priority="459" stopIfTrue="1" operator="equal">
      <formula>"No Aceptable"</formula>
    </cfRule>
    <cfRule type="cellIs" dxfId="433" priority="460" stopIfTrue="1" operator="equal">
      <formula>"Aceptable"</formula>
    </cfRule>
  </conditionalFormatting>
  <conditionalFormatting sqref="V114">
    <cfRule type="cellIs" dxfId="432" priority="458" operator="equal">
      <formula>"No Aceptable  o Aceptable con control específico"</formula>
    </cfRule>
  </conditionalFormatting>
  <conditionalFormatting sqref="V127">
    <cfRule type="cellIs" dxfId="431" priority="421" operator="equal">
      <formula>"Mejorable"</formula>
    </cfRule>
    <cfRule type="cellIs" dxfId="430" priority="423" stopIfTrue="1" operator="equal">
      <formula>"No Aceptable"</formula>
    </cfRule>
    <cfRule type="cellIs" dxfId="429" priority="424" stopIfTrue="1" operator="equal">
      <formula>"Aceptable"</formula>
    </cfRule>
  </conditionalFormatting>
  <conditionalFormatting sqref="V127">
    <cfRule type="cellIs" dxfId="428" priority="422" operator="equal">
      <formula>"No Aceptable  o Aceptable con control específico"</formula>
    </cfRule>
  </conditionalFormatting>
  <conditionalFormatting sqref="V111">
    <cfRule type="cellIs" dxfId="427" priority="449" operator="equal">
      <formula>"Mejorable"</formula>
    </cfRule>
    <cfRule type="cellIs" dxfId="426" priority="451" stopIfTrue="1" operator="equal">
      <formula>"No Aceptable"</formula>
    </cfRule>
    <cfRule type="cellIs" dxfId="425" priority="452" stopIfTrue="1" operator="equal">
      <formula>"Aceptable"</formula>
    </cfRule>
  </conditionalFormatting>
  <conditionalFormatting sqref="V111">
    <cfRule type="cellIs" dxfId="424" priority="450" operator="equal">
      <formula>"No Aceptable  o Aceptable con control específico"</formula>
    </cfRule>
  </conditionalFormatting>
  <conditionalFormatting sqref="U134">
    <cfRule type="cellIs" dxfId="423" priority="445" stopIfTrue="1" operator="equal">
      <formula>"IV"</formula>
    </cfRule>
    <cfRule type="cellIs" dxfId="422" priority="446" stopIfTrue="1" operator="equal">
      <formula>"III"</formula>
    </cfRule>
    <cfRule type="cellIs" dxfId="421" priority="447" stopIfTrue="1" operator="equal">
      <formula>"II"</formula>
    </cfRule>
    <cfRule type="cellIs" dxfId="420" priority="448" stopIfTrue="1" operator="equal">
      <formula>"I"</formula>
    </cfRule>
  </conditionalFormatting>
  <conditionalFormatting sqref="V134">
    <cfRule type="cellIs" dxfId="419" priority="441" operator="equal">
      <formula>"Mejorable"</formula>
    </cfRule>
    <cfRule type="cellIs" dxfId="418" priority="443" stopIfTrue="1" operator="equal">
      <formula>"No Aceptable"</formula>
    </cfRule>
    <cfRule type="cellIs" dxfId="417" priority="444" stopIfTrue="1" operator="equal">
      <formula>"Aceptable"</formula>
    </cfRule>
  </conditionalFormatting>
  <conditionalFormatting sqref="V134">
    <cfRule type="cellIs" dxfId="416" priority="442" operator="equal">
      <formula>"No Aceptable  o Aceptable con control específico"</formula>
    </cfRule>
  </conditionalFormatting>
  <conditionalFormatting sqref="U125 U128:U131">
    <cfRule type="cellIs" dxfId="415" priority="437" stopIfTrue="1" operator="equal">
      <formula>"IV"</formula>
    </cfRule>
    <cfRule type="cellIs" dxfId="414" priority="438" stopIfTrue="1" operator="equal">
      <formula>"III"</formula>
    </cfRule>
    <cfRule type="cellIs" dxfId="413" priority="439" stopIfTrue="1" operator="equal">
      <formula>"II"</formula>
    </cfRule>
    <cfRule type="cellIs" dxfId="412" priority="440" stopIfTrue="1" operator="equal">
      <formula>"I"</formula>
    </cfRule>
  </conditionalFormatting>
  <conditionalFormatting sqref="V125 V128:V130">
    <cfRule type="cellIs" dxfId="411" priority="433" operator="equal">
      <formula>"Mejorable"</formula>
    </cfRule>
    <cfRule type="cellIs" dxfId="410" priority="435" stopIfTrue="1" operator="equal">
      <formula>"No Aceptable"</formula>
    </cfRule>
    <cfRule type="cellIs" dxfId="409" priority="436" stopIfTrue="1" operator="equal">
      <formula>"Aceptable"</formula>
    </cfRule>
  </conditionalFormatting>
  <conditionalFormatting sqref="V125 V128:V130">
    <cfRule type="cellIs" dxfId="408" priority="434" operator="equal">
      <formula>"No Aceptable  o Aceptable con control específico"</formula>
    </cfRule>
  </conditionalFormatting>
  <conditionalFormatting sqref="U137">
    <cfRule type="cellIs" dxfId="407" priority="357" stopIfTrue="1" operator="equal">
      <formula>"IV"</formula>
    </cfRule>
    <cfRule type="cellIs" dxfId="406" priority="358" stopIfTrue="1" operator="equal">
      <formula>"III"</formula>
    </cfRule>
    <cfRule type="cellIs" dxfId="405" priority="359" stopIfTrue="1" operator="equal">
      <formula>"II"</formula>
    </cfRule>
    <cfRule type="cellIs" dxfId="404" priority="360" stopIfTrue="1" operator="equal">
      <formula>"I"</formula>
    </cfRule>
  </conditionalFormatting>
  <conditionalFormatting sqref="V133">
    <cfRule type="cellIs" dxfId="403" priority="405" operator="equal">
      <formula>"Mejorable"</formula>
    </cfRule>
    <cfRule type="cellIs" dxfId="402" priority="407" stopIfTrue="1" operator="equal">
      <formula>"No Aceptable"</formula>
    </cfRule>
    <cfRule type="cellIs" dxfId="401" priority="408" stopIfTrue="1" operator="equal">
      <formula>"Aceptable"</formula>
    </cfRule>
  </conditionalFormatting>
  <conditionalFormatting sqref="V133">
    <cfRule type="cellIs" dxfId="400" priority="406" operator="equal">
      <formula>"No Aceptable  o Aceptable con control específico"</formula>
    </cfRule>
  </conditionalFormatting>
  <conditionalFormatting sqref="U133">
    <cfRule type="cellIs" dxfId="399" priority="409" stopIfTrue="1" operator="equal">
      <formula>"IV"</formula>
    </cfRule>
    <cfRule type="cellIs" dxfId="398" priority="410" stopIfTrue="1" operator="equal">
      <formula>"III"</formula>
    </cfRule>
    <cfRule type="cellIs" dxfId="397" priority="411" stopIfTrue="1" operator="equal">
      <formula>"II"</formula>
    </cfRule>
    <cfRule type="cellIs" dxfId="396" priority="412" stopIfTrue="1" operator="equal">
      <formula>"I"</formula>
    </cfRule>
  </conditionalFormatting>
  <conditionalFormatting sqref="V126">
    <cfRule type="cellIs" dxfId="395" priority="413" operator="equal">
      <formula>"Mejorable"</formula>
    </cfRule>
    <cfRule type="cellIs" dxfId="394" priority="415" stopIfTrue="1" operator="equal">
      <formula>"No Aceptable"</formula>
    </cfRule>
    <cfRule type="cellIs" dxfId="393" priority="416" stopIfTrue="1" operator="equal">
      <formula>"Aceptable"</formula>
    </cfRule>
  </conditionalFormatting>
  <conditionalFormatting sqref="V126">
    <cfRule type="cellIs" dxfId="392" priority="414" operator="equal">
      <formula>"No Aceptable  o Aceptable con control específico"</formula>
    </cfRule>
  </conditionalFormatting>
  <conditionalFormatting sqref="U126">
    <cfRule type="cellIs" dxfId="391" priority="417" stopIfTrue="1" operator="equal">
      <formula>"IV"</formula>
    </cfRule>
    <cfRule type="cellIs" dxfId="390" priority="418" stopIfTrue="1" operator="equal">
      <formula>"III"</formula>
    </cfRule>
    <cfRule type="cellIs" dxfId="389" priority="419" stopIfTrue="1" operator="equal">
      <formula>"II"</formula>
    </cfRule>
    <cfRule type="cellIs" dxfId="388" priority="420" stopIfTrue="1" operator="equal">
      <formula>"I"</formula>
    </cfRule>
  </conditionalFormatting>
  <conditionalFormatting sqref="U133">
    <cfRule type="cellIs" dxfId="387" priority="401" stopIfTrue="1" operator="equal">
      <formula>"IV"</formula>
    </cfRule>
    <cfRule type="cellIs" dxfId="386" priority="402" stopIfTrue="1" operator="equal">
      <formula>"III"</formula>
    </cfRule>
    <cfRule type="cellIs" dxfId="385" priority="403" stopIfTrue="1" operator="equal">
      <formula>"II"</formula>
    </cfRule>
    <cfRule type="cellIs" dxfId="384" priority="404" stopIfTrue="1" operator="equal">
      <formula>"I"</formula>
    </cfRule>
  </conditionalFormatting>
  <conditionalFormatting sqref="V133">
    <cfRule type="cellIs" dxfId="383" priority="397" operator="equal">
      <formula>"Mejorable"</formula>
    </cfRule>
    <cfRule type="cellIs" dxfId="382" priority="399" stopIfTrue="1" operator="equal">
      <formula>"No Aceptable"</formula>
    </cfRule>
    <cfRule type="cellIs" dxfId="381" priority="400" stopIfTrue="1" operator="equal">
      <formula>"Aceptable"</formula>
    </cfRule>
  </conditionalFormatting>
  <conditionalFormatting sqref="V133">
    <cfRule type="cellIs" dxfId="380" priority="398" operator="equal">
      <formula>"No Aceptable  o Aceptable con control específico"</formula>
    </cfRule>
  </conditionalFormatting>
  <conditionalFormatting sqref="U134">
    <cfRule type="cellIs" dxfId="379" priority="393" stopIfTrue="1" operator="equal">
      <formula>"IV"</formula>
    </cfRule>
    <cfRule type="cellIs" dxfId="378" priority="394" stopIfTrue="1" operator="equal">
      <formula>"III"</formula>
    </cfRule>
    <cfRule type="cellIs" dxfId="377" priority="395" stopIfTrue="1" operator="equal">
      <formula>"II"</formula>
    </cfRule>
    <cfRule type="cellIs" dxfId="376" priority="396" stopIfTrue="1" operator="equal">
      <formula>"I"</formula>
    </cfRule>
  </conditionalFormatting>
  <conditionalFormatting sqref="V134">
    <cfRule type="cellIs" dxfId="375" priority="389" operator="equal">
      <formula>"Mejorable"</formula>
    </cfRule>
    <cfRule type="cellIs" dxfId="374" priority="391" stopIfTrue="1" operator="equal">
      <formula>"No Aceptable"</formula>
    </cfRule>
    <cfRule type="cellIs" dxfId="373" priority="392" stopIfTrue="1" operator="equal">
      <formula>"Aceptable"</formula>
    </cfRule>
  </conditionalFormatting>
  <conditionalFormatting sqref="V134">
    <cfRule type="cellIs" dxfId="372" priority="390" operator="equal">
      <formula>"No Aceptable  o Aceptable con control específico"</formula>
    </cfRule>
  </conditionalFormatting>
  <conditionalFormatting sqref="V137">
    <cfRule type="cellIs" dxfId="371" priority="353" operator="equal">
      <formula>"Mejorable"</formula>
    </cfRule>
    <cfRule type="cellIs" dxfId="370" priority="355" stopIfTrue="1" operator="equal">
      <formula>"No Aceptable"</formula>
    </cfRule>
    <cfRule type="cellIs" dxfId="369" priority="356" stopIfTrue="1" operator="equal">
      <formula>"Aceptable"</formula>
    </cfRule>
  </conditionalFormatting>
  <conditionalFormatting sqref="V137">
    <cfRule type="cellIs" dxfId="368" priority="354" operator="equal">
      <formula>"No Aceptable  o Aceptable con control específico"</formula>
    </cfRule>
  </conditionalFormatting>
  <conditionalFormatting sqref="V131">
    <cfRule type="cellIs" dxfId="367" priority="381" operator="equal">
      <formula>"Mejorable"</formula>
    </cfRule>
    <cfRule type="cellIs" dxfId="366" priority="383" stopIfTrue="1" operator="equal">
      <formula>"No Aceptable"</formula>
    </cfRule>
    <cfRule type="cellIs" dxfId="365" priority="384" stopIfTrue="1" operator="equal">
      <formula>"Aceptable"</formula>
    </cfRule>
  </conditionalFormatting>
  <conditionalFormatting sqref="V131">
    <cfRule type="cellIs" dxfId="364" priority="382" operator="equal">
      <formula>"No Aceptable  o Aceptable con control específico"</formula>
    </cfRule>
  </conditionalFormatting>
  <conditionalFormatting sqref="U144">
    <cfRule type="cellIs" dxfId="363" priority="377" stopIfTrue="1" operator="equal">
      <formula>"IV"</formula>
    </cfRule>
    <cfRule type="cellIs" dxfId="362" priority="378" stopIfTrue="1" operator="equal">
      <formula>"III"</formula>
    </cfRule>
    <cfRule type="cellIs" dxfId="361" priority="379" stopIfTrue="1" operator="equal">
      <formula>"II"</formula>
    </cfRule>
    <cfRule type="cellIs" dxfId="360" priority="380" stopIfTrue="1" operator="equal">
      <formula>"I"</formula>
    </cfRule>
  </conditionalFormatting>
  <conditionalFormatting sqref="V144">
    <cfRule type="cellIs" dxfId="359" priority="373" operator="equal">
      <formula>"Mejorable"</formula>
    </cfRule>
    <cfRule type="cellIs" dxfId="358" priority="375" stopIfTrue="1" operator="equal">
      <formula>"No Aceptable"</formula>
    </cfRule>
    <cfRule type="cellIs" dxfId="357" priority="376" stopIfTrue="1" operator="equal">
      <formula>"Aceptable"</formula>
    </cfRule>
  </conditionalFormatting>
  <conditionalFormatting sqref="V144">
    <cfRule type="cellIs" dxfId="356" priority="374" operator="equal">
      <formula>"No Aceptable  o Aceptable con control específico"</formula>
    </cfRule>
  </conditionalFormatting>
  <conditionalFormatting sqref="U147">
    <cfRule type="cellIs" dxfId="355" priority="289" stopIfTrue="1" operator="equal">
      <formula>"IV"</formula>
    </cfRule>
    <cfRule type="cellIs" dxfId="354" priority="290" stopIfTrue="1" operator="equal">
      <formula>"III"</formula>
    </cfRule>
    <cfRule type="cellIs" dxfId="353" priority="291" stopIfTrue="1" operator="equal">
      <formula>"II"</formula>
    </cfRule>
    <cfRule type="cellIs" dxfId="352" priority="292" stopIfTrue="1" operator="equal">
      <formula>"I"</formula>
    </cfRule>
  </conditionalFormatting>
  <conditionalFormatting sqref="V147">
    <cfRule type="cellIs" dxfId="351" priority="285" operator="equal">
      <formula>"Mejorable"</formula>
    </cfRule>
    <cfRule type="cellIs" dxfId="350" priority="287" stopIfTrue="1" operator="equal">
      <formula>"No Aceptable"</formula>
    </cfRule>
    <cfRule type="cellIs" dxfId="349" priority="288" stopIfTrue="1" operator="equal">
      <formula>"Aceptable"</formula>
    </cfRule>
  </conditionalFormatting>
  <conditionalFormatting sqref="V147">
    <cfRule type="cellIs" dxfId="348" priority="286" operator="equal">
      <formula>"No Aceptable  o Aceptable con control específico"</formula>
    </cfRule>
  </conditionalFormatting>
  <conditionalFormatting sqref="U142">
    <cfRule type="cellIs" dxfId="347" priority="361" stopIfTrue="1" operator="equal">
      <formula>"IV"</formula>
    </cfRule>
    <cfRule type="cellIs" dxfId="346" priority="362" stopIfTrue="1" operator="equal">
      <formula>"III"</formula>
    </cfRule>
    <cfRule type="cellIs" dxfId="345" priority="363" stopIfTrue="1" operator="equal">
      <formula>"II"</formula>
    </cfRule>
    <cfRule type="cellIs" dxfId="344" priority="364" stopIfTrue="1" operator="equal">
      <formula>"I"</formula>
    </cfRule>
  </conditionalFormatting>
  <conditionalFormatting sqref="V136">
    <cfRule type="cellIs" dxfId="343" priority="345" operator="equal">
      <formula>"Mejorable"</formula>
    </cfRule>
    <cfRule type="cellIs" dxfId="342" priority="347" stopIfTrue="1" operator="equal">
      <formula>"No Aceptable"</formula>
    </cfRule>
    <cfRule type="cellIs" dxfId="341" priority="348" stopIfTrue="1" operator="equal">
      <formula>"Aceptable"</formula>
    </cfRule>
  </conditionalFormatting>
  <conditionalFormatting sqref="V136">
    <cfRule type="cellIs" dxfId="340" priority="346" operator="equal">
      <formula>"No Aceptable  o Aceptable con control específico"</formula>
    </cfRule>
  </conditionalFormatting>
  <conditionalFormatting sqref="U136">
    <cfRule type="cellIs" dxfId="339" priority="349" stopIfTrue="1" operator="equal">
      <formula>"IV"</formula>
    </cfRule>
    <cfRule type="cellIs" dxfId="338" priority="350" stopIfTrue="1" operator="equal">
      <formula>"III"</formula>
    </cfRule>
    <cfRule type="cellIs" dxfId="337" priority="351" stopIfTrue="1" operator="equal">
      <formula>"II"</formula>
    </cfRule>
    <cfRule type="cellIs" dxfId="336" priority="352" stopIfTrue="1" operator="equal">
      <formula>"I"</formula>
    </cfRule>
  </conditionalFormatting>
  <conditionalFormatting sqref="V141">
    <cfRule type="cellIs" dxfId="335" priority="313" operator="equal">
      <formula>"Mejorable"</formula>
    </cfRule>
    <cfRule type="cellIs" dxfId="334" priority="315" stopIfTrue="1" operator="equal">
      <formula>"No Aceptable"</formula>
    </cfRule>
    <cfRule type="cellIs" dxfId="333" priority="316" stopIfTrue="1" operator="equal">
      <formula>"Aceptable"</formula>
    </cfRule>
  </conditionalFormatting>
  <conditionalFormatting sqref="V141">
    <cfRule type="cellIs" dxfId="332" priority="314" operator="equal">
      <formula>"No Aceptable  o Aceptable con control específico"</formula>
    </cfRule>
  </conditionalFormatting>
  <conditionalFormatting sqref="U143">
    <cfRule type="cellIs" dxfId="331" priority="341" stopIfTrue="1" operator="equal">
      <formula>"IV"</formula>
    </cfRule>
    <cfRule type="cellIs" dxfId="330" priority="342" stopIfTrue="1" operator="equal">
      <formula>"III"</formula>
    </cfRule>
    <cfRule type="cellIs" dxfId="329" priority="343" stopIfTrue="1" operator="equal">
      <formula>"II"</formula>
    </cfRule>
    <cfRule type="cellIs" dxfId="328" priority="344" stopIfTrue="1" operator="equal">
      <formula>"I"</formula>
    </cfRule>
  </conditionalFormatting>
  <conditionalFormatting sqref="V143">
    <cfRule type="cellIs" dxfId="327" priority="337" operator="equal">
      <formula>"Mejorable"</formula>
    </cfRule>
    <cfRule type="cellIs" dxfId="326" priority="339" stopIfTrue="1" operator="equal">
      <formula>"No Aceptable"</formula>
    </cfRule>
    <cfRule type="cellIs" dxfId="325" priority="340" stopIfTrue="1" operator="equal">
      <formula>"Aceptable"</formula>
    </cfRule>
  </conditionalFormatting>
  <conditionalFormatting sqref="V143">
    <cfRule type="cellIs" dxfId="324" priority="338" operator="equal">
      <formula>"No Aceptable  o Aceptable con control específico"</formula>
    </cfRule>
  </conditionalFormatting>
  <conditionalFormatting sqref="U143">
    <cfRule type="cellIs" dxfId="323" priority="333" stopIfTrue="1" operator="equal">
      <formula>"IV"</formula>
    </cfRule>
    <cfRule type="cellIs" dxfId="322" priority="334" stopIfTrue="1" operator="equal">
      <formula>"III"</formula>
    </cfRule>
    <cfRule type="cellIs" dxfId="321" priority="335" stopIfTrue="1" operator="equal">
      <formula>"II"</formula>
    </cfRule>
    <cfRule type="cellIs" dxfId="320" priority="336" stopIfTrue="1" operator="equal">
      <formula>"I"</formula>
    </cfRule>
  </conditionalFormatting>
  <conditionalFormatting sqref="V143">
    <cfRule type="cellIs" dxfId="319" priority="329" operator="equal">
      <formula>"Mejorable"</formula>
    </cfRule>
    <cfRule type="cellIs" dxfId="318" priority="331" stopIfTrue="1" operator="equal">
      <formula>"No Aceptable"</formula>
    </cfRule>
    <cfRule type="cellIs" dxfId="317" priority="332" stopIfTrue="1" operator="equal">
      <formula>"Aceptable"</formula>
    </cfRule>
  </conditionalFormatting>
  <conditionalFormatting sqref="V143">
    <cfRule type="cellIs" dxfId="316" priority="330" operator="equal">
      <formula>"No Aceptable  o Aceptable con control específico"</formula>
    </cfRule>
  </conditionalFormatting>
  <conditionalFormatting sqref="U144">
    <cfRule type="cellIs" dxfId="315" priority="325" stopIfTrue="1" operator="equal">
      <formula>"IV"</formula>
    </cfRule>
    <cfRule type="cellIs" dxfId="314" priority="326" stopIfTrue="1" operator="equal">
      <formula>"III"</formula>
    </cfRule>
    <cfRule type="cellIs" dxfId="313" priority="327" stopIfTrue="1" operator="equal">
      <formula>"II"</formula>
    </cfRule>
    <cfRule type="cellIs" dxfId="312" priority="328" stopIfTrue="1" operator="equal">
      <formula>"I"</formula>
    </cfRule>
  </conditionalFormatting>
  <conditionalFormatting sqref="V144">
    <cfRule type="cellIs" dxfId="311" priority="321" operator="equal">
      <formula>"Mejorable"</formula>
    </cfRule>
    <cfRule type="cellIs" dxfId="310" priority="323" stopIfTrue="1" operator="equal">
      <formula>"No Aceptable"</formula>
    </cfRule>
    <cfRule type="cellIs" dxfId="309" priority="324" stopIfTrue="1" operator="equal">
      <formula>"Aceptable"</formula>
    </cfRule>
  </conditionalFormatting>
  <conditionalFormatting sqref="V144">
    <cfRule type="cellIs" dxfId="308" priority="322" operator="equal">
      <formula>"No Aceptable  o Aceptable con control específico"</formula>
    </cfRule>
  </conditionalFormatting>
  <conditionalFormatting sqref="V142">
    <cfRule type="cellIs" dxfId="307" priority="317" operator="equal">
      <formula>"Mejorable"</formula>
    </cfRule>
    <cfRule type="cellIs" dxfId="306" priority="319" stopIfTrue="1" operator="equal">
      <formula>"No Aceptable"</formula>
    </cfRule>
    <cfRule type="cellIs" dxfId="305" priority="320" stopIfTrue="1" operator="equal">
      <formula>"Aceptable"</formula>
    </cfRule>
  </conditionalFormatting>
  <conditionalFormatting sqref="V142">
    <cfRule type="cellIs" dxfId="304" priority="318" operator="equal">
      <formula>"No Aceptable  o Aceptable con control específico"</formula>
    </cfRule>
  </conditionalFormatting>
  <conditionalFormatting sqref="U154">
    <cfRule type="cellIs" dxfId="303" priority="309" stopIfTrue="1" operator="equal">
      <formula>"IV"</formula>
    </cfRule>
    <cfRule type="cellIs" dxfId="302" priority="310" stopIfTrue="1" operator="equal">
      <formula>"III"</formula>
    </cfRule>
    <cfRule type="cellIs" dxfId="301" priority="311" stopIfTrue="1" operator="equal">
      <formula>"II"</formula>
    </cfRule>
    <cfRule type="cellIs" dxfId="300" priority="312" stopIfTrue="1" operator="equal">
      <formula>"I"</formula>
    </cfRule>
  </conditionalFormatting>
  <conditionalFormatting sqref="V154">
    <cfRule type="cellIs" dxfId="299" priority="305" operator="equal">
      <formula>"Mejorable"</formula>
    </cfRule>
    <cfRule type="cellIs" dxfId="298" priority="307" stopIfTrue="1" operator="equal">
      <formula>"No Aceptable"</formula>
    </cfRule>
    <cfRule type="cellIs" dxfId="297" priority="308" stopIfTrue="1" operator="equal">
      <formula>"Aceptable"</formula>
    </cfRule>
  </conditionalFormatting>
  <conditionalFormatting sqref="V154">
    <cfRule type="cellIs" dxfId="296" priority="306" operator="equal">
      <formula>"No Aceptable  o Aceptable con control específico"</formula>
    </cfRule>
  </conditionalFormatting>
  <conditionalFormatting sqref="U145 U148:U151">
    <cfRule type="cellIs" dxfId="295" priority="301" stopIfTrue="1" operator="equal">
      <formula>"IV"</formula>
    </cfRule>
    <cfRule type="cellIs" dxfId="294" priority="302" stopIfTrue="1" operator="equal">
      <formula>"III"</formula>
    </cfRule>
    <cfRule type="cellIs" dxfId="293" priority="303" stopIfTrue="1" operator="equal">
      <formula>"II"</formula>
    </cfRule>
    <cfRule type="cellIs" dxfId="292" priority="304" stopIfTrue="1" operator="equal">
      <formula>"I"</formula>
    </cfRule>
  </conditionalFormatting>
  <conditionalFormatting sqref="V145 V148:V150">
    <cfRule type="cellIs" dxfId="291" priority="297" operator="equal">
      <formula>"Mejorable"</formula>
    </cfRule>
    <cfRule type="cellIs" dxfId="290" priority="299" stopIfTrue="1" operator="equal">
      <formula>"No Aceptable"</formula>
    </cfRule>
    <cfRule type="cellIs" dxfId="289" priority="300" stopIfTrue="1" operator="equal">
      <formula>"Aceptable"</formula>
    </cfRule>
  </conditionalFormatting>
  <conditionalFormatting sqref="V145 V148:V150">
    <cfRule type="cellIs" dxfId="288" priority="298" operator="equal">
      <formula>"No Aceptable  o Aceptable con control específico"</formula>
    </cfRule>
  </conditionalFormatting>
  <conditionalFormatting sqref="U152">
    <cfRule type="cellIs" dxfId="287" priority="293" stopIfTrue="1" operator="equal">
      <formula>"IV"</formula>
    </cfRule>
    <cfRule type="cellIs" dxfId="286" priority="294" stopIfTrue="1" operator="equal">
      <formula>"III"</formula>
    </cfRule>
    <cfRule type="cellIs" dxfId="285" priority="295" stopIfTrue="1" operator="equal">
      <formula>"II"</formula>
    </cfRule>
    <cfRule type="cellIs" dxfId="284" priority="296" stopIfTrue="1" operator="equal">
      <formula>"I"</formula>
    </cfRule>
  </conditionalFormatting>
  <conditionalFormatting sqref="V154">
    <cfRule type="cellIs" dxfId="283" priority="253" operator="equal">
      <formula>"Mejorable"</formula>
    </cfRule>
    <cfRule type="cellIs" dxfId="282" priority="255" stopIfTrue="1" operator="equal">
      <formula>"No Aceptable"</formula>
    </cfRule>
    <cfRule type="cellIs" dxfId="281" priority="256" stopIfTrue="1" operator="equal">
      <formula>"Aceptable"</formula>
    </cfRule>
  </conditionalFormatting>
  <conditionalFormatting sqref="V154">
    <cfRule type="cellIs" dxfId="280" priority="254" operator="equal">
      <formula>"No Aceptable  o Aceptable con control específico"</formula>
    </cfRule>
  </conditionalFormatting>
  <conditionalFormatting sqref="U154">
    <cfRule type="cellIs" dxfId="279" priority="257" stopIfTrue="1" operator="equal">
      <formula>"IV"</formula>
    </cfRule>
    <cfRule type="cellIs" dxfId="278" priority="258" stopIfTrue="1" operator="equal">
      <formula>"III"</formula>
    </cfRule>
    <cfRule type="cellIs" dxfId="277" priority="259" stopIfTrue="1" operator="equal">
      <formula>"II"</formula>
    </cfRule>
    <cfRule type="cellIs" dxfId="276" priority="260" stopIfTrue="1" operator="equal">
      <formula>"I"</formula>
    </cfRule>
  </conditionalFormatting>
  <conditionalFormatting sqref="V146">
    <cfRule type="cellIs" dxfId="275" priority="277" operator="equal">
      <formula>"Mejorable"</formula>
    </cfRule>
    <cfRule type="cellIs" dxfId="274" priority="279" stopIfTrue="1" operator="equal">
      <formula>"No Aceptable"</formula>
    </cfRule>
    <cfRule type="cellIs" dxfId="273" priority="280" stopIfTrue="1" operator="equal">
      <formula>"Aceptable"</formula>
    </cfRule>
  </conditionalFormatting>
  <conditionalFormatting sqref="V146">
    <cfRule type="cellIs" dxfId="272" priority="278" operator="equal">
      <formula>"No Aceptable  o Aceptable con control específico"</formula>
    </cfRule>
  </conditionalFormatting>
  <conditionalFormatting sqref="U146">
    <cfRule type="cellIs" dxfId="271" priority="281" stopIfTrue="1" operator="equal">
      <formula>"IV"</formula>
    </cfRule>
    <cfRule type="cellIs" dxfId="270" priority="282" stopIfTrue="1" operator="equal">
      <formula>"III"</formula>
    </cfRule>
    <cfRule type="cellIs" dxfId="269" priority="283" stopIfTrue="1" operator="equal">
      <formula>"II"</formula>
    </cfRule>
    <cfRule type="cellIs" dxfId="268" priority="284" stopIfTrue="1" operator="equal">
      <formula>"I"</formula>
    </cfRule>
  </conditionalFormatting>
  <conditionalFormatting sqref="U153">
    <cfRule type="cellIs" dxfId="267" priority="273" stopIfTrue="1" operator="equal">
      <formula>"IV"</formula>
    </cfRule>
    <cfRule type="cellIs" dxfId="266" priority="274" stopIfTrue="1" operator="equal">
      <formula>"III"</formula>
    </cfRule>
    <cfRule type="cellIs" dxfId="265" priority="275" stopIfTrue="1" operator="equal">
      <formula>"II"</formula>
    </cfRule>
    <cfRule type="cellIs" dxfId="264" priority="276" stopIfTrue="1" operator="equal">
      <formula>"I"</formula>
    </cfRule>
  </conditionalFormatting>
  <conditionalFormatting sqref="V153">
    <cfRule type="cellIs" dxfId="263" priority="269" operator="equal">
      <formula>"Mejorable"</formula>
    </cfRule>
    <cfRule type="cellIs" dxfId="262" priority="271" stopIfTrue="1" operator="equal">
      <formula>"No Aceptable"</formula>
    </cfRule>
    <cfRule type="cellIs" dxfId="261" priority="272" stopIfTrue="1" operator="equal">
      <formula>"Aceptable"</formula>
    </cfRule>
  </conditionalFormatting>
  <conditionalFormatting sqref="V153">
    <cfRule type="cellIs" dxfId="260" priority="270" operator="equal">
      <formula>"No Aceptable  o Aceptable con control específico"</formula>
    </cfRule>
  </conditionalFormatting>
  <conditionalFormatting sqref="U153">
    <cfRule type="cellIs" dxfId="259" priority="265" stopIfTrue="1" operator="equal">
      <formula>"IV"</formula>
    </cfRule>
    <cfRule type="cellIs" dxfId="258" priority="266" stopIfTrue="1" operator="equal">
      <formula>"III"</formula>
    </cfRule>
    <cfRule type="cellIs" dxfId="257" priority="267" stopIfTrue="1" operator="equal">
      <formula>"II"</formula>
    </cfRule>
    <cfRule type="cellIs" dxfId="256" priority="268" stopIfTrue="1" operator="equal">
      <formula>"I"</formula>
    </cfRule>
  </conditionalFormatting>
  <conditionalFormatting sqref="V153">
    <cfRule type="cellIs" dxfId="255" priority="261" operator="equal">
      <formula>"Mejorable"</formula>
    </cfRule>
    <cfRule type="cellIs" dxfId="254" priority="263" stopIfTrue="1" operator="equal">
      <formula>"No Aceptable"</formula>
    </cfRule>
    <cfRule type="cellIs" dxfId="253" priority="264" stopIfTrue="1" operator="equal">
      <formula>"Aceptable"</formula>
    </cfRule>
  </conditionalFormatting>
  <conditionalFormatting sqref="V153">
    <cfRule type="cellIs" dxfId="252" priority="262" operator="equal">
      <formula>"No Aceptable  o Aceptable con control específico"</formula>
    </cfRule>
  </conditionalFormatting>
  <conditionalFormatting sqref="V152">
    <cfRule type="cellIs" dxfId="251" priority="249" operator="equal">
      <formula>"Mejorable"</formula>
    </cfRule>
    <cfRule type="cellIs" dxfId="250" priority="251" stopIfTrue="1" operator="equal">
      <formula>"No Aceptable"</formula>
    </cfRule>
    <cfRule type="cellIs" dxfId="249" priority="252" stopIfTrue="1" operator="equal">
      <formula>"Aceptable"</formula>
    </cfRule>
  </conditionalFormatting>
  <conditionalFormatting sqref="V152">
    <cfRule type="cellIs" dxfId="248" priority="250" operator="equal">
      <formula>"No Aceptable  o Aceptable con control específico"</formula>
    </cfRule>
  </conditionalFormatting>
  <conditionalFormatting sqref="V151">
    <cfRule type="cellIs" dxfId="247" priority="245" operator="equal">
      <formula>"Mejorable"</formula>
    </cfRule>
    <cfRule type="cellIs" dxfId="246" priority="247" stopIfTrue="1" operator="equal">
      <formula>"No Aceptable"</formula>
    </cfRule>
    <cfRule type="cellIs" dxfId="245" priority="248" stopIfTrue="1" operator="equal">
      <formula>"Aceptable"</formula>
    </cfRule>
  </conditionalFormatting>
  <conditionalFormatting sqref="V151">
    <cfRule type="cellIs" dxfId="244" priority="246" operator="equal">
      <formula>"No Aceptable  o Aceptable con control específico"</formula>
    </cfRule>
  </conditionalFormatting>
  <conditionalFormatting sqref="U155">
    <cfRule type="cellIs" dxfId="243" priority="241" stopIfTrue="1" operator="equal">
      <formula>"IV"</formula>
    </cfRule>
    <cfRule type="cellIs" dxfId="242" priority="242" stopIfTrue="1" operator="equal">
      <formula>"III"</formula>
    </cfRule>
    <cfRule type="cellIs" dxfId="241" priority="243" stopIfTrue="1" operator="equal">
      <formula>"II"</formula>
    </cfRule>
    <cfRule type="cellIs" dxfId="240" priority="244" stopIfTrue="1" operator="equal">
      <formula>"I"</formula>
    </cfRule>
  </conditionalFormatting>
  <conditionalFormatting sqref="V155">
    <cfRule type="cellIs" dxfId="239" priority="237" operator="equal">
      <formula>"Mejorable"</formula>
    </cfRule>
    <cfRule type="cellIs" dxfId="238" priority="239" stopIfTrue="1" operator="equal">
      <formula>"No Aceptable"</formula>
    </cfRule>
    <cfRule type="cellIs" dxfId="237" priority="240" stopIfTrue="1" operator="equal">
      <formula>"Aceptable"</formula>
    </cfRule>
  </conditionalFormatting>
  <conditionalFormatting sqref="V155">
    <cfRule type="cellIs" dxfId="236" priority="238" operator="equal">
      <formula>"No Aceptable  o Aceptable con control específico"</formula>
    </cfRule>
  </conditionalFormatting>
  <conditionalFormatting sqref="U156">
    <cfRule type="cellIs" dxfId="235" priority="233" stopIfTrue="1" operator="equal">
      <formula>"IV"</formula>
    </cfRule>
    <cfRule type="cellIs" dxfId="234" priority="234" stopIfTrue="1" operator="equal">
      <formula>"III"</formula>
    </cfRule>
    <cfRule type="cellIs" dxfId="233" priority="235" stopIfTrue="1" operator="equal">
      <formula>"II"</formula>
    </cfRule>
    <cfRule type="cellIs" dxfId="232" priority="236" stopIfTrue="1" operator="equal">
      <formula>"I"</formula>
    </cfRule>
  </conditionalFormatting>
  <conditionalFormatting sqref="V156">
    <cfRule type="cellIs" dxfId="231" priority="229" operator="equal">
      <formula>"Mejorable"</formula>
    </cfRule>
    <cfRule type="cellIs" dxfId="230" priority="231" stopIfTrue="1" operator="equal">
      <formula>"No Aceptable"</formula>
    </cfRule>
    <cfRule type="cellIs" dxfId="229" priority="232" stopIfTrue="1" operator="equal">
      <formula>"Aceptable"</formula>
    </cfRule>
  </conditionalFormatting>
  <conditionalFormatting sqref="V156">
    <cfRule type="cellIs" dxfId="228" priority="230" operator="equal">
      <formula>"No Aceptable  o Aceptable con control específico"</formula>
    </cfRule>
  </conditionalFormatting>
  <conditionalFormatting sqref="U115">
    <cfRule type="cellIs" dxfId="227" priority="225" stopIfTrue="1" operator="equal">
      <formula>"IV"</formula>
    </cfRule>
    <cfRule type="cellIs" dxfId="226" priority="226" stopIfTrue="1" operator="equal">
      <formula>"III"</formula>
    </cfRule>
    <cfRule type="cellIs" dxfId="225" priority="227" stopIfTrue="1" operator="equal">
      <formula>"II"</formula>
    </cfRule>
    <cfRule type="cellIs" dxfId="224" priority="228" stopIfTrue="1" operator="equal">
      <formula>"I"</formula>
    </cfRule>
  </conditionalFormatting>
  <conditionalFormatting sqref="V115">
    <cfRule type="cellIs" dxfId="223" priority="221" operator="equal">
      <formula>"Mejorable"</formula>
    </cfRule>
    <cfRule type="cellIs" dxfId="222" priority="223" stopIfTrue="1" operator="equal">
      <formula>"No Aceptable"</formula>
    </cfRule>
    <cfRule type="cellIs" dxfId="221" priority="224" stopIfTrue="1" operator="equal">
      <formula>"Aceptable"</formula>
    </cfRule>
  </conditionalFormatting>
  <conditionalFormatting sqref="V115">
    <cfRule type="cellIs" dxfId="220" priority="222" operator="equal">
      <formula>"No Aceptable  o Aceptable con control específico"</formula>
    </cfRule>
  </conditionalFormatting>
  <conditionalFormatting sqref="U124">
    <cfRule type="cellIs" dxfId="219" priority="217" stopIfTrue="1" operator="equal">
      <formula>"IV"</formula>
    </cfRule>
    <cfRule type="cellIs" dxfId="218" priority="218" stopIfTrue="1" operator="equal">
      <formula>"III"</formula>
    </cfRule>
    <cfRule type="cellIs" dxfId="217" priority="219" stopIfTrue="1" operator="equal">
      <formula>"II"</formula>
    </cfRule>
    <cfRule type="cellIs" dxfId="216" priority="220" stopIfTrue="1" operator="equal">
      <formula>"I"</formula>
    </cfRule>
  </conditionalFormatting>
  <conditionalFormatting sqref="V124">
    <cfRule type="cellIs" dxfId="215" priority="213" operator="equal">
      <formula>"Mejorable"</formula>
    </cfRule>
    <cfRule type="cellIs" dxfId="214" priority="215" stopIfTrue="1" operator="equal">
      <formula>"No Aceptable"</formula>
    </cfRule>
    <cfRule type="cellIs" dxfId="213" priority="216" stopIfTrue="1" operator="equal">
      <formula>"Aceptable"</formula>
    </cfRule>
  </conditionalFormatting>
  <conditionalFormatting sqref="V124">
    <cfRule type="cellIs" dxfId="212" priority="214" operator="equal">
      <formula>"No Aceptable  o Aceptable con control específico"</formula>
    </cfRule>
  </conditionalFormatting>
  <conditionalFormatting sqref="U167">
    <cfRule type="cellIs" dxfId="211" priority="193" stopIfTrue="1" operator="equal">
      <formula>"IV"</formula>
    </cfRule>
    <cfRule type="cellIs" dxfId="210" priority="194" stopIfTrue="1" operator="equal">
      <formula>"III"</formula>
    </cfRule>
    <cfRule type="cellIs" dxfId="209" priority="195" stopIfTrue="1" operator="equal">
      <formula>"II"</formula>
    </cfRule>
    <cfRule type="cellIs" dxfId="208" priority="196" stopIfTrue="1" operator="equal">
      <formula>"I"</formula>
    </cfRule>
  </conditionalFormatting>
  <conditionalFormatting sqref="V167">
    <cfRule type="cellIs" dxfId="207" priority="189" operator="equal">
      <formula>"Mejorable"</formula>
    </cfRule>
    <cfRule type="cellIs" dxfId="206" priority="191" stopIfTrue="1" operator="equal">
      <formula>"No Aceptable"</formula>
    </cfRule>
    <cfRule type="cellIs" dxfId="205" priority="192" stopIfTrue="1" operator="equal">
      <formula>"Aceptable"</formula>
    </cfRule>
  </conditionalFormatting>
  <conditionalFormatting sqref="V167">
    <cfRule type="cellIs" dxfId="204" priority="190" operator="equal">
      <formula>"No Aceptable  o Aceptable con control específico"</formula>
    </cfRule>
  </conditionalFormatting>
  <conditionalFormatting sqref="U169">
    <cfRule type="cellIs" dxfId="203" priority="185" stopIfTrue="1" operator="equal">
      <formula>"IV"</formula>
    </cfRule>
    <cfRule type="cellIs" dxfId="202" priority="186" stopIfTrue="1" operator="equal">
      <formula>"III"</formula>
    </cfRule>
    <cfRule type="cellIs" dxfId="201" priority="187" stopIfTrue="1" operator="equal">
      <formula>"II"</formula>
    </cfRule>
    <cfRule type="cellIs" dxfId="200" priority="188" stopIfTrue="1" operator="equal">
      <formula>"I"</formula>
    </cfRule>
  </conditionalFormatting>
  <conditionalFormatting sqref="V169">
    <cfRule type="cellIs" dxfId="199" priority="181" operator="equal">
      <formula>"Mejorable"</formula>
    </cfRule>
    <cfRule type="cellIs" dxfId="198" priority="183" stopIfTrue="1" operator="equal">
      <formula>"No Aceptable"</formula>
    </cfRule>
    <cfRule type="cellIs" dxfId="197" priority="184" stopIfTrue="1" operator="equal">
      <formula>"Aceptable"</formula>
    </cfRule>
  </conditionalFormatting>
  <conditionalFormatting sqref="V169">
    <cfRule type="cellIs" dxfId="196" priority="182" operator="equal">
      <formula>"No Aceptable  o Aceptable con control específico"</formula>
    </cfRule>
  </conditionalFormatting>
  <conditionalFormatting sqref="U78">
    <cfRule type="cellIs" dxfId="195" priority="209" stopIfTrue="1" operator="equal">
      <formula>"IV"</formula>
    </cfRule>
    <cfRule type="cellIs" dxfId="194" priority="210" stopIfTrue="1" operator="equal">
      <formula>"III"</formula>
    </cfRule>
    <cfRule type="cellIs" dxfId="193" priority="211" stopIfTrue="1" operator="equal">
      <formula>"II"</formula>
    </cfRule>
    <cfRule type="cellIs" dxfId="192" priority="212" stopIfTrue="1" operator="equal">
      <formula>"I"</formula>
    </cfRule>
  </conditionalFormatting>
  <conditionalFormatting sqref="V78">
    <cfRule type="cellIs" dxfId="191" priority="205" operator="equal">
      <formula>"Mejorable"</formula>
    </cfRule>
    <cfRule type="cellIs" dxfId="190" priority="207" stopIfTrue="1" operator="equal">
      <formula>"No Aceptable"</formula>
    </cfRule>
    <cfRule type="cellIs" dxfId="189" priority="208" stopIfTrue="1" operator="equal">
      <formula>"Aceptable"</formula>
    </cfRule>
  </conditionalFormatting>
  <conditionalFormatting sqref="V78">
    <cfRule type="cellIs" dxfId="188" priority="206" operator="equal">
      <formula>"No Aceptable  o Aceptable con control específico"</formula>
    </cfRule>
  </conditionalFormatting>
  <conditionalFormatting sqref="U171:U173">
    <cfRule type="cellIs" dxfId="187" priority="201" stopIfTrue="1" operator="equal">
      <formula>"IV"</formula>
    </cfRule>
    <cfRule type="cellIs" dxfId="186" priority="202" stopIfTrue="1" operator="equal">
      <formula>"III"</formula>
    </cfRule>
    <cfRule type="cellIs" dxfId="185" priority="203" stopIfTrue="1" operator="equal">
      <formula>"II"</formula>
    </cfRule>
    <cfRule type="cellIs" dxfId="184" priority="204" stopIfTrue="1" operator="equal">
      <formula>"I"</formula>
    </cfRule>
  </conditionalFormatting>
  <conditionalFormatting sqref="V171:V173">
    <cfRule type="cellIs" dxfId="183" priority="197" operator="equal">
      <formula>"Mejorable"</formula>
    </cfRule>
    <cfRule type="cellIs" dxfId="182" priority="199" stopIfTrue="1" operator="equal">
      <formula>"No Aceptable"</formula>
    </cfRule>
    <cfRule type="cellIs" dxfId="181" priority="200" stopIfTrue="1" operator="equal">
      <formula>"Aceptable"</formula>
    </cfRule>
  </conditionalFormatting>
  <conditionalFormatting sqref="V171:V173">
    <cfRule type="cellIs" dxfId="180" priority="198" operator="equal">
      <formula>"No Aceptable  o Aceptable con control específico"</formula>
    </cfRule>
  </conditionalFormatting>
  <conditionalFormatting sqref="U170">
    <cfRule type="cellIs" dxfId="179" priority="177" stopIfTrue="1" operator="equal">
      <formula>"IV"</formula>
    </cfRule>
    <cfRule type="cellIs" dxfId="178" priority="178" stopIfTrue="1" operator="equal">
      <formula>"III"</formula>
    </cfRule>
    <cfRule type="cellIs" dxfId="177" priority="179" stopIfTrue="1" operator="equal">
      <formula>"II"</formula>
    </cfRule>
    <cfRule type="cellIs" dxfId="176" priority="180" stopIfTrue="1" operator="equal">
      <formula>"I"</formula>
    </cfRule>
  </conditionalFormatting>
  <conditionalFormatting sqref="V170">
    <cfRule type="cellIs" dxfId="175" priority="173" operator="equal">
      <formula>"Mejorable"</formula>
    </cfRule>
    <cfRule type="cellIs" dxfId="174" priority="175" stopIfTrue="1" operator="equal">
      <formula>"No Aceptable"</formula>
    </cfRule>
    <cfRule type="cellIs" dxfId="173" priority="176" stopIfTrue="1" operator="equal">
      <formula>"Aceptable"</formula>
    </cfRule>
  </conditionalFormatting>
  <conditionalFormatting sqref="V170">
    <cfRule type="cellIs" dxfId="172" priority="174" operator="equal">
      <formula>"No Aceptable  o Aceptable con control específico"</formula>
    </cfRule>
  </conditionalFormatting>
  <conditionalFormatting sqref="U168">
    <cfRule type="cellIs" dxfId="171" priority="169" stopIfTrue="1" operator="equal">
      <formula>"IV"</formula>
    </cfRule>
    <cfRule type="cellIs" dxfId="170" priority="170" stopIfTrue="1" operator="equal">
      <formula>"III"</formula>
    </cfRule>
    <cfRule type="cellIs" dxfId="169" priority="171" stopIfTrue="1" operator="equal">
      <formula>"II"</formula>
    </cfRule>
    <cfRule type="cellIs" dxfId="168" priority="172" stopIfTrue="1" operator="equal">
      <formula>"I"</formula>
    </cfRule>
  </conditionalFormatting>
  <conditionalFormatting sqref="V168">
    <cfRule type="cellIs" dxfId="167" priority="165" operator="equal">
      <formula>"Mejorable"</formula>
    </cfRule>
    <cfRule type="cellIs" dxfId="166" priority="167" stopIfTrue="1" operator="equal">
      <formula>"No Aceptable"</formula>
    </cfRule>
    <cfRule type="cellIs" dxfId="165" priority="168" stopIfTrue="1" operator="equal">
      <formula>"Aceptable"</formula>
    </cfRule>
  </conditionalFormatting>
  <conditionalFormatting sqref="V168">
    <cfRule type="cellIs" dxfId="164" priority="166" operator="equal">
      <formula>"No Aceptable  o Aceptable con control específico"</formula>
    </cfRule>
  </conditionalFormatting>
  <conditionalFormatting sqref="U163">
    <cfRule type="cellIs" dxfId="163" priority="161" stopIfTrue="1" operator="equal">
      <formula>"IV"</formula>
    </cfRule>
    <cfRule type="cellIs" dxfId="162" priority="162" stopIfTrue="1" operator="equal">
      <formula>"III"</formula>
    </cfRule>
    <cfRule type="cellIs" dxfId="161" priority="163" stopIfTrue="1" operator="equal">
      <formula>"II"</formula>
    </cfRule>
    <cfRule type="cellIs" dxfId="160" priority="164" stopIfTrue="1" operator="equal">
      <formula>"I"</formula>
    </cfRule>
  </conditionalFormatting>
  <conditionalFormatting sqref="V163">
    <cfRule type="cellIs" dxfId="159" priority="157" operator="equal">
      <formula>"Mejorable"</formula>
    </cfRule>
    <cfRule type="cellIs" dxfId="158" priority="159" stopIfTrue="1" operator="equal">
      <formula>"No Aceptable"</formula>
    </cfRule>
    <cfRule type="cellIs" dxfId="157" priority="160" stopIfTrue="1" operator="equal">
      <formula>"Aceptable"</formula>
    </cfRule>
  </conditionalFormatting>
  <conditionalFormatting sqref="V163">
    <cfRule type="cellIs" dxfId="156" priority="158" operator="equal">
      <formula>"No Aceptable  o Aceptable con control específico"</formula>
    </cfRule>
  </conditionalFormatting>
  <conditionalFormatting sqref="U166">
    <cfRule type="cellIs" dxfId="155" priority="153" stopIfTrue="1" operator="equal">
      <formula>"IV"</formula>
    </cfRule>
    <cfRule type="cellIs" dxfId="154" priority="154" stopIfTrue="1" operator="equal">
      <formula>"III"</formula>
    </cfRule>
    <cfRule type="cellIs" dxfId="153" priority="155" stopIfTrue="1" operator="equal">
      <formula>"II"</formula>
    </cfRule>
    <cfRule type="cellIs" dxfId="152" priority="156" stopIfTrue="1" operator="equal">
      <formula>"I"</formula>
    </cfRule>
  </conditionalFormatting>
  <conditionalFormatting sqref="V166">
    <cfRule type="cellIs" dxfId="151" priority="149" operator="equal">
      <formula>"Mejorable"</formula>
    </cfRule>
    <cfRule type="cellIs" dxfId="150" priority="151" stopIfTrue="1" operator="equal">
      <formula>"No Aceptable"</formula>
    </cfRule>
    <cfRule type="cellIs" dxfId="149" priority="152" stopIfTrue="1" operator="equal">
      <formula>"Aceptable"</formula>
    </cfRule>
  </conditionalFormatting>
  <conditionalFormatting sqref="V166">
    <cfRule type="cellIs" dxfId="148" priority="150" operator="equal">
      <formula>"No Aceptable  o Aceptable con control específico"</formula>
    </cfRule>
  </conditionalFormatting>
  <conditionalFormatting sqref="U159">
    <cfRule type="cellIs" dxfId="147" priority="145" stopIfTrue="1" operator="equal">
      <formula>"IV"</formula>
    </cfRule>
    <cfRule type="cellIs" dxfId="146" priority="146" stopIfTrue="1" operator="equal">
      <formula>"III"</formula>
    </cfRule>
    <cfRule type="cellIs" dxfId="145" priority="147" stopIfTrue="1" operator="equal">
      <formula>"II"</formula>
    </cfRule>
    <cfRule type="cellIs" dxfId="144" priority="148" stopIfTrue="1" operator="equal">
      <formula>"I"</formula>
    </cfRule>
  </conditionalFormatting>
  <conditionalFormatting sqref="V159">
    <cfRule type="cellIs" dxfId="143" priority="141" operator="equal">
      <formula>"Mejorable"</formula>
    </cfRule>
    <cfRule type="cellIs" dxfId="142" priority="143" stopIfTrue="1" operator="equal">
      <formula>"No Aceptable"</formula>
    </cfRule>
    <cfRule type="cellIs" dxfId="141" priority="144" stopIfTrue="1" operator="equal">
      <formula>"Aceptable"</formula>
    </cfRule>
  </conditionalFormatting>
  <conditionalFormatting sqref="V159">
    <cfRule type="cellIs" dxfId="140" priority="142" operator="equal">
      <formula>"No Aceptable  o Aceptable con control específico"</formula>
    </cfRule>
  </conditionalFormatting>
  <conditionalFormatting sqref="U161">
    <cfRule type="cellIs" dxfId="139" priority="137" stopIfTrue="1" operator="equal">
      <formula>"IV"</formula>
    </cfRule>
    <cfRule type="cellIs" dxfId="138" priority="138" stopIfTrue="1" operator="equal">
      <formula>"III"</formula>
    </cfRule>
    <cfRule type="cellIs" dxfId="137" priority="139" stopIfTrue="1" operator="equal">
      <formula>"II"</formula>
    </cfRule>
    <cfRule type="cellIs" dxfId="136" priority="140" stopIfTrue="1" operator="equal">
      <formula>"I"</formula>
    </cfRule>
  </conditionalFormatting>
  <conditionalFormatting sqref="V161">
    <cfRule type="cellIs" dxfId="135" priority="133" operator="equal">
      <formula>"Mejorable"</formula>
    </cfRule>
    <cfRule type="cellIs" dxfId="134" priority="135" stopIfTrue="1" operator="equal">
      <formula>"No Aceptable"</formula>
    </cfRule>
    <cfRule type="cellIs" dxfId="133" priority="136" stopIfTrue="1" operator="equal">
      <formula>"Aceptable"</formula>
    </cfRule>
  </conditionalFormatting>
  <conditionalFormatting sqref="V161">
    <cfRule type="cellIs" dxfId="132" priority="134" operator="equal">
      <formula>"No Aceptable  o Aceptable con control específico"</formula>
    </cfRule>
  </conditionalFormatting>
  <conditionalFormatting sqref="V76">
    <cfRule type="cellIs" dxfId="131" priority="129" stopIfTrue="1" operator="equal">
      <formula>"IV"</formula>
    </cfRule>
    <cfRule type="cellIs" dxfId="130" priority="130" stopIfTrue="1" operator="equal">
      <formula>"III"</formula>
    </cfRule>
    <cfRule type="cellIs" dxfId="129" priority="131" stopIfTrue="1" operator="equal">
      <formula>"II"</formula>
    </cfRule>
    <cfRule type="cellIs" dxfId="128" priority="132" stopIfTrue="1" operator="equal">
      <formula>"I"</formula>
    </cfRule>
  </conditionalFormatting>
  <conditionalFormatting sqref="W76">
    <cfRule type="cellIs" dxfId="127" priority="125" operator="equal">
      <formula>"Mejorable"</formula>
    </cfRule>
    <cfRule type="cellIs" dxfId="126" priority="127" stopIfTrue="1" operator="equal">
      <formula>"No Aceptable"</formula>
    </cfRule>
    <cfRule type="cellIs" dxfId="125" priority="128" stopIfTrue="1" operator="equal">
      <formula>"Aceptable"</formula>
    </cfRule>
  </conditionalFormatting>
  <conditionalFormatting sqref="W76">
    <cfRule type="cellIs" dxfId="124" priority="126" operator="equal">
      <formula>"No Aceptable  o Aceptable con control específico"</formula>
    </cfRule>
  </conditionalFormatting>
  <conditionalFormatting sqref="U75">
    <cfRule type="cellIs" dxfId="123" priority="121" stopIfTrue="1" operator="equal">
      <formula>"IV"</formula>
    </cfRule>
    <cfRule type="cellIs" dxfId="122" priority="122" stopIfTrue="1" operator="equal">
      <formula>"III"</formula>
    </cfRule>
    <cfRule type="cellIs" dxfId="121" priority="123" stopIfTrue="1" operator="equal">
      <formula>"II"</formula>
    </cfRule>
    <cfRule type="cellIs" dxfId="120" priority="124" stopIfTrue="1" operator="equal">
      <formula>"I"</formula>
    </cfRule>
  </conditionalFormatting>
  <conditionalFormatting sqref="V75">
    <cfRule type="cellIs" dxfId="119" priority="117" operator="equal">
      <formula>"Mejorable"</formula>
    </cfRule>
    <cfRule type="cellIs" dxfId="118" priority="119" stopIfTrue="1" operator="equal">
      <formula>"No Aceptable"</formula>
    </cfRule>
    <cfRule type="cellIs" dxfId="117" priority="120" stopIfTrue="1" operator="equal">
      <formula>"Aceptable"</formula>
    </cfRule>
  </conditionalFormatting>
  <conditionalFormatting sqref="V75">
    <cfRule type="cellIs" dxfId="116" priority="118" operator="equal">
      <formula>"No Aceptable  o Aceptable con control específico"</formula>
    </cfRule>
  </conditionalFormatting>
  <conditionalFormatting sqref="U49">
    <cfRule type="cellIs" dxfId="115" priority="113" stopIfTrue="1" operator="equal">
      <formula>"IV"</formula>
    </cfRule>
    <cfRule type="cellIs" dxfId="114" priority="114" stopIfTrue="1" operator="equal">
      <formula>"III"</formula>
    </cfRule>
    <cfRule type="cellIs" dxfId="113" priority="115" stopIfTrue="1" operator="equal">
      <formula>"II"</formula>
    </cfRule>
    <cfRule type="cellIs" dxfId="112" priority="116" stopIfTrue="1" operator="equal">
      <formula>"I"</formula>
    </cfRule>
  </conditionalFormatting>
  <conditionalFormatting sqref="V49">
    <cfRule type="cellIs" dxfId="111" priority="109" operator="equal">
      <formula>"Mejorable"</formula>
    </cfRule>
    <cfRule type="cellIs" dxfId="110" priority="111" stopIfTrue="1" operator="equal">
      <formula>"No Aceptable"</formula>
    </cfRule>
    <cfRule type="cellIs" dxfId="109" priority="112" stopIfTrue="1" operator="equal">
      <formula>"Aceptable"</formula>
    </cfRule>
  </conditionalFormatting>
  <conditionalFormatting sqref="V49">
    <cfRule type="cellIs" dxfId="108" priority="110" operator="equal">
      <formula>"No Aceptable  o Aceptable con control específico"</formula>
    </cfRule>
  </conditionalFormatting>
  <conditionalFormatting sqref="V39">
    <cfRule type="cellIs" dxfId="107" priority="105" operator="equal">
      <formula>"Mejorable"</formula>
    </cfRule>
    <cfRule type="cellIs" dxfId="106" priority="107" stopIfTrue="1" operator="equal">
      <formula>"No Aceptable"</formula>
    </cfRule>
    <cfRule type="cellIs" dxfId="105" priority="108" stopIfTrue="1" operator="equal">
      <formula>"Aceptable"</formula>
    </cfRule>
  </conditionalFormatting>
  <conditionalFormatting sqref="V39">
    <cfRule type="cellIs" dxfId="104" priority="106" operator="equal">
      <formula>"No Aceptable  o Aceptable con control específico"</formula>
    </cfRule>
  </conditionalFormatting>
  <conditionalFormatting sqref="U53">
    <cfRule type="cellIs" dxfId="103" priority="101" stopIfTrue="1" operator="equal">
      <formula>"IV"</formula>
    </cfRule>
    <cfRule type="cellIs" dxfId="102" priority="102" stopIfTrue="1" operator="equal">
      <formula>"III"</formula>
    </cfRule>
    <cfRule type="cellIs" dxfId="101" priority="103" stopIfTrue="1" operator="equal">
      <formula>"II"</formula>
    </cfRule>
    <cfRule type="cellIs" dxfId="100" priority="104" stopIfTrue="1" operator="equal">
      <formula>"I"</formula>
    </cfRule>
  </conditionalFormatting>
  <conditionalFormatting sqref="V53">
    <cfRule type="cellIs" dxfId="99" priority="97" operator="equal">
      <formula>"Mejorable"</formula>
    </cfRule>
    <cfRule type="cellIs" dxfId="98" priority="99" stopIfTrue="1" operator="equal">
      <formula>"No Aceptable"</formula>
    </cfRule>
    <cfRule type="cellIs" dxfId="97" priority="100" stopIfTrue="1" operator="equal">
      <formula>"Aceptable"</formula>
    </cfRule>
  </conditionalFormatting>
  <conditionalFormatting sqref="V53">
    <cfRule type="cellIs" dxfId="96" priority="98" operator="equal">
      <formula>"No Aceptable  o Aceptable con control específico"</formula>
    </cfRule>
  </conditionalFormatting>
  <conditionalFormatting sqref="U73">
    <cfRule type="cellIs" dxfId="95" priority="93" stopIfTrue="1" operator="equal">
      <formula>"IV"</formula>
    </cfRule>
    <cfRule type="cellIs" dxfId="94" priority="94" stopIfTrue="1" operator="equal">
      <formula>"III"</formula>
    </cfRule>
    <cfRule type="cellIs" dxfId="93" priority="95" stopIfTrue="1" operator="equal">
      <formula>"II"</formula>
    </cfRule>
    <cfRule type="cellIs" dxfId="92" priority="96" stopIfTrue="1" operator="equal">
      <formula>"I"</formula>
    </cfRule>
  </conditionalFormatting>
  <conditionalFormatting sqref="V73">
    <cfRule type="cellIs" dxfId="91" priority="89" operator="equal">
      <formula>"Mejorable"</formula>
    </cfRule>
    <cfRule type="cellIs" dxfId="90" priority="91" stopIfTrue="1" operator="equal">
      <formula>"No Aceptable"</formula>
    </cfRule>
    <cfRule type="cellIs" dxfId="89" priority="92" stopIfTrue="1" operator="equal">
      <formula>"Aceptable"</formula>
    </cfRule>
  </conditionalFormatting>
  <conditionalFormatting sqref="V73">
    <cfRule type="cellIs" dxfId="88" priority="90" operator="equal">
      <formula>"No Aceptable  o Aceptable con control específico"</formula>
    </cfRule>
  </conditionalFormatting>
  <conditionalFormatting sqref="U76">
    <cfRule type="cellIs" dxfId="87" priority="85" stopIfTrue="1" operator="equal">
      <formula>"IV"</formula>
    </cfRule>
    <cfRule type="cellIs" dxfId="86" priority="86" stopIfTrue="1" operator="equal">
      <formula>"III"</formula>
    </cfRule>
    <cfRule type="cellIs" dxfId="85" priority="87" stopIfTrue="1" operator="equal">
      <formula>"II"</formula>
    </cfRule>
    <cfRule type="cellIs" dxfId="84" priority="88" stopIfTrue="1" operator="equal">
      <formula>"I"</formula>
    </cfRule>
  </conditionalFormatting>
  <conditionalFormatting sqref="V76">
    <cfRule type="cellIs" dxfId="83" priority="81" operator="equal">
      <formula>"Mejorable"</formula>
    </cfRule>
    <cfRule type="cellIs" dxfId="82" priority="83" stopIfTrue="1" operator="equal">
      <formula>"No Aceptable"</formula>
    </cfRule>
    <cfRule type="cellIs" dxfId="81" priority="84" stopIfTrue="1" operator="equal">
      <formula>"Aceptable"</formula>
    </cfRule>
  </conditionalFormatting>
  <conditionalFormatting sqref="V76">
    <cfRule type="cellIs" dxfId="80" priority="82" operator="equal">
      <formula>"No Aceptable  o Aceptable con control específico"</formula>
    </cfRule>
  </conditionalFormatting>
  <conditionalFormatting sqref="U77">
    <cfRule type="cellIs" dxfId="79" priority="77" stopIfTrue="1" operator="equal">
      <formula>"IV"</formula>
    </cfRule>
    <cfRule type="cellIs" dxfId="78" priority="78" stopIfTrue="1" operator="equal">
      <formula>"III"</formula>
    </cfRule>
    <cfRule type="cellIs" dxfId="77" priority="79" stopIfTrue="1" operator="equal">
      <formula>"II"</formula>
    </cfRule>
    <cfRule type="cellIs" dxfId="76" priority="80" stopIfTrue="1" operator="equal">
      <formula>"I"</formula>
    </cfRule>
  </conditionalFormatting>
  <conditionalFormatting sqref="V77">
    <cfRule type="cellIs" dxfId="75" priority="73" operator="equal">
      <formula>"Mejorable"</formula>
    </cfRule>
    <cfRule type="cellIs" dxfId="74" priority="75" stopIfTrue="1" operator="equal">
      <formula>"No Aceptable"</formula>
    </cfRule>
    <cfRule type="cellIs" dxfId="73" priority="76" stopIfTrue="1" operator="equal">
      <formula>"Aceptable"</formula>
    </cfRule>
  </conditionalFormatting>
  <conditionalFormatting sqref="V77">
    <cfRule type="cellIs" dxfId="72" priority="74" operator="equal">
      <formula>"No Aceptable  o Aceptable con control específico"</formula>
    </cfRule>
  </conditionalFormatting>
  <conditionalFormatting sqref="U80">
    <cfRule type="cellIs" dxfId="71" priority="69" stopIfTrue="1" operator="equal">
      <formula>"IV"</formula>
    </cfRule>
    <cfRule type="cellIs" dxfId="70" priority="70" stopIfTrue="1" operator="equal">
      <formula>"III"</formula>
    </cfRule>
    <cfRule type="cellIs" dxfId="69" priority="71" stopIfTrue="1" operator="equal">
      <formula>"II"</formula>
    </cfRule>
    <cfRule type="cellIs" dxfId="68" priority="72" stopIfTrue="1" operator="equal">
      <formula>"I"</formula>
    </cfRule>
  </conditionalFormatting>
  <conditionalFormatting sqref="V80">
    <cfRule type="cellIs" dxfId="67" priority="65" operator="equal">
      <formula>"Mejorable"</formula>
    </cfRule>
    <cfRule type="cellIs" dxfId="66" priority="67" stopIfTrue="1" operator="equal">
      <formula>"No Aceptable"</formula>
    </cfRule>
    <cfRule type="cellIs" dxfId="65" priority="68" stopIfTrue="1" operator="equal">
      <formula>"Aceptable"</formula>
    </cfRule>
  </conditionalFormatting>
  <conditionalFormatting sqref="V80">
    <cfRule type="cellIs" dxfId="64" priority="66" operator="equal">
      <formula>"No Aceptable  o Aceptable con control específico"</formula>
    </cfRule>
  </conditionalFormatting>
  <conditionalFormatting sqref="U84">
    <cfRule type="cellIs" dxfId="63" priority="61" stopIfTrue="1" operator="equal">
      <formula>"IV"</formula>
    </cfRule>
    <cfRule type="cellIs" dxfId="62" priority="62" stopIfTrue="1" operator="equal">
      <formula>"III"</formula>
    </cfRule>
    <cfRule type="cellIs" dxfId="61" priority="63" stopIfTrue="1" operator="equal">
      <formula>"II"</formula>
    </cfRule>
    <cfRule type="cellIs" dxfId="60" priority="64" stopIfTrue="1" operator="equal">
      <formula>"I"</formula>
    </cfRule>
  </conditionalFormatting>
  <conditionalFormatting sqref="V84">
    <cfRule type="cellIs" dxfId="59" priority="57" operator="equal">
      <formula>"Mejorable"</formula>
    </cfRule>
    <cfRule type="cellIs" dxfId="58" priority="59" stopIfTrue="1" operator="equal">
      <formula>"No Aceptable"</formula>
    </cfRule>
    <cfRule type="cellIs" dxfId="57" priority="60" stopIfTrue="1" operator="equal">
      <formula>"Aceptable"</formula>
    </cfRule>
  </conditionalFormatting>
  <conditionalFormatting sqref="V84">
    <cfRule type="cellIs" dxfId="56" priority="58" operator="equal">
      <formula>"No Aceptable  o Aceptable con control específico"</formula>
    </cfRule>
  </conditionalFormatting>
  <conditionalFormatting sqref="V99">
    <cfRule type="cellIs" dxfId="55" priority="49" operator="equal">
      <formula>"Mejorable"</formula>
    </cfRule>
    <cfRule type="cellIs" dxfId="54" priority="51" stopIfTrue="1" operator="equal">
      <formula>"No Aceptable"</formula>
    </cfRule>
    <cfRule type="cellIs" dxfId="53" priority="52" stopIfTrue="1" operator="equal">
      <formula>"Aceptable"</formula>
    </cfRule>
  </conditionalFormatting>
  <conditionalFormatting sqref="V99">
    <cfRule type="cellIs" dxfId="52" priority="50" operator="equal">
      <formula>"No Aceptable  o Aceptable con control específico"</formula>
    </cfRule>
  </conditionalFormatting>
  <conditionalFormatting sqref="V100">
    <cfRule type="cellIs" dxfId="51" priority="53" operator="equal">
      <formula>"Mejorable"</formula>
    </cfRule>
    <cfRule type="cellIs" dxfId="50" priority="55" stopIfTrue="1" operator="equal">
      <formula>"No Aceptable"</formula>
    </cfRule>
    <cfRule type="cellIs" dxfId="49" priority="56" stopIfTrue="1" operator="equal">
      <formula>"Aceptable"</formula>
    </cfRule>
  </conditionalFormatting>
  <conditionalFormatting sqref="V100">
    <cfRule type="cellIs" dxfId="48" priority="54" operator="equal">
      <formula>"No Aceptable  o Aceptable con control específico"</formula>
    </cfRule>
  </conditionalFormatting>
  <conditionalFormatting sqref="U123">
    <cfRule type="cellIs" dxfId="47" priority="45" stopIfTrue="1" operator="equal">
      <formula>"IV"</formula>
    </cfRule>
    <cfRule type="cellIs" dxfId="46" priority="46" stopIfTrue="1" operator="equal">
      <formula>"III"</formula>
    </cfRule>
    <cfRule type="cellIs" dxfId="45" priority="47" stopIfTrue="1" operator="equal">
      <formula>"II"</formula>
    </cfRule>
    <cfRule type="cellIs" dxfId="44" priority="48" stopIfTrue="1" operator="equal">
      <formula>"I"</formula>
    </cfRule>
  </conditionalFormatting>
  <conditionalFormatting sqref="V123">
    <cfRule type="cellIs" dxfId="43" priority="41" operator="equal">
      <formula>"Mejorable"</formula>
    </cfRule>
    <cfRule type="cellIs" dxfId="42" priority="43" stopIfTrue="1" operator="equal">
      <formula>"No Aceptable"</formula>
    </cfRule>
    <cfRule type="cellIs" dxfId="41" priority="44" stopIfTrue="1" operator="equal">
      <formula>"Aceptable"</formula>
    </cfRule>
  </conditionalFormatting>
  <conditionalFormatting sqref="V123">
    <cfRule type="cellIs" dxfId="40" priority="42" operator="equal">
      <formula>"No Aceptable  o Aceptable con control específico"</formula>
    </cfRule>
  </conditionalFormatting>
  <conditionalFormatting sqref="U160">
    <cfRule type="cellIs" dxfId="39" priority="37" stopIfTrue="1" operator="equal">
      <formula>"IV"</formula>
    </cfRule>
    <cfRule type="cellIs" dxfId="38" priority="38" stopIfTrue="1" operator="equal">
      <formula>"III"</formula>
    </cfRule>
    <cfRule type="cellIs" dxfId="37" priority="39" stopIfTrue="1" operator="equal">
      <formula>"II"</formula>
    </cfRule>
    <cfRule type="cellIs" dxfId="36" priority="40" stopIfTrue="1" operator="equal">
      <formula>"I"</formula>
    </cfRule>
  </conditionalFormatting>
  <conditionalFormatting sqref="V160">
    <cfRule type="cellIs" dxfId="35" priority="33" operator="equal">
      <formula>"Mejorable"</formula>
    </cfRule>
    <cfRule type="cellIs" dxfId="34" priority="35" stopIfTrue="1" operator="equal">
      <formula>"No Aceptable"</formula>
    </cfRule>
    <cfRule type="cellIs" dxfId="33" priority="36" stopIfTrue="1" operator="equal">
      <formula>"Aceptable"</formula>
    </cfRule>
  </conditionalFormatting>
  <conditionalFormatting sqref="V160">
    <cfRule type="cellIs" dxfId="32" priority="34" operator="equal">
      <formula>"No Aceptable  o Aceptable con control específico"</formula>
    </cfRule>
  </conditionalFormatting>
  <conditionalFormatting sqref="U162">
    <cfRule type="cellIs" dxfId="31" priority="29" stopIfTrue="1" operator="equal">
      <formula>"IV"</formula>
    </cfRule>
    <cfRule type="cellIs" dxfId="30" priority="30" stopIfTrue="1" operator="equal">
      <formula>"III"</formula>
    </cfRule>
    <cfRule type="cellIs" dxfId="29" priority="31" stopIfTrue="1" operator="equal">
      <formula>"II"</formula>
    </cfRule>
    <cfRule type="cellIs" dxfId="28" priority="32" stopIfTrue="1" operator="equal">
      <formula>"I"</formula>
    </cfRule>
  </conditionalFormatting>
  <conditionalFormatting sqref="V162">
    <cfRule type="cellIs" dxfId="27" priority="25" operator="equal">
      <formula>"Mejorable"</formula>
    </cfRule>
    <cfRule type="cellIs" dxfId="26" priority="27" stopIfTrue="1" operator="equal">
      <formula>"No Aceptable"</formula>
    </cfRule>
    <cfRule type="cellIs" dxfId="25" priority="28" stopIfTrue="1" operator="equal">
      <formula>"Aceptable"</formula>
    </cfRule>
  </conditionalFormatting>
  <conditionalFormatting sqref="V162">
    <cfRule type="cellIs" dxfId="24" priority="26" operator="equal">
      <formula>"No Aceptable  o Aceptable con control específico"</formula>
    </cfRule>
  </conditionalFormatting>
  <conditionalFormatting sqref="U164">
    <cfRule type="cellIs" dxfId="23" priority="21" stopIfTrue="1" operator="equal">
      <formula>"IV"</formula>
    </cfRule>
    <cfRule type="cellIs" dxfId="22" priority="22" stopIfTrue="1" operator="equal">
      <formula>"III"</formula>
    </cfRule>
    <cfRule type="cellIs" dxfId="21" priority="23" stopIfTrue="1" operator="equal">
      <formula>"II"</formula>
    </cfRule>
    <cfRule type="cellIs" dxfId="20" priority="24" stopIfTrue="1" operator="equal">
      <formula>"I"</formula>
    </cfRule>
  </conditionalFormatting>
  <conditionalFormatting sqref="V164">
    <cfRule type="cellIs" dxfId="19" priority="17" operator="equal">
      <formula>"Mejorable"</formula>
    </cfRule>
    <cfRule type="cellIs" dxfId="18" priority="19" stopIfTrue="1" operator="equal">
      <formula>"No Aceptable"</formula>
    </cfRule>
    <cfRule type="cellIs" dxfId="17" priority="20" stopIfTrue="1" operator="equal">
      <formula>"Aceptable"</formula>
    </cfRule>
  </conditionalFormatting>
  <conditionalFormatting sqref="V164">
    <cfRule type="cellIs" dxfId="16" priority="18" operator="equal">
      <formula>"No Aceptable  o Aceptable con control específico"</formula>
    </cfRule>
  </conditionalFormatting>
  <conditionalFormatting sqref="U165">
    <cfRule type="cellIs" dxfId="15" priority="13" stopIfTrue="1" operator="equal">
      <formula>"IV"</formula>
    </cfRule>
    <cfRule type="cellIs" dxfId="14" priority="14" stopIfTrue="1" operator="equal">
      <formula>"III"</formula>
    </cfRule>
    <cfRule type="cellIs" dxfId="13" priority="15" stopIfTrue="1" operator="equal">
      <formula>"II"</formula>
    </cfRule>
    <cfRule type="cellIs" dxfId="12" priority="16" stopIfTrue="1" operator="equal">
      <formula>"I"</formula>
    </cfRule>
  </conditionalFormatting>
  <conditionalFormatting sqref="V165">
    <cfRule type="cellIs" dxfId="11" priority="9" operator="equal">
      <formula>"Mejorable"</formula>
    </cfRule>
    <cfRule type="cellIs" dxfId="10" priority="11" stopIfTrue="1" operator="equal">
      <formula>"No Aceptable"</formula>
    </cfRule>
    <cfRule type="cellIs" dxfId="9" priority="12" stopIfTrue="1" operator="equal">
      <formula>"Aceptable"</formula>
    </cfRule>
  </conditionalFormatting>
  <conditionalFormatting sqref="V165">
    <cfRule type="cellIs" dxfId="8" priority="10" operator="equal">
      <formula>"No Aceptable  o Aceptable con control específico"</formula>
    </cfRule>
  </conditionalFormatting>
  <conditionalFormatting sqref="V40">
    <cfRule type="cellIs" dxfId="7" priority="1" operator="equal">
      <formula>"Mejorable"</formula>
    </cfRule>
    <cfRule type="cellIs" dxfId="6" priority="3" stopIfTrue="1" operator="equal">
      <formula>"No Aceptable"</formula>
    </cfRule>
    <cfRule type="cellIs" dxfId="5" priority="4" stopIfTrue="1" operator="equal">
      <formula>"Aceptable"</formula>
    </cfRule>
  </conditionalFormatting>
  <conditionalFormatting sqref="V40">
    <cfRule type="cellIs" dxfId="4" priority="2" operator="equal">
      <formula>"No Aceptable  o Aceptable con control específico"</formula>
    </cfRule>
  </conditionalFormatting>
  <conditionalFormatting sqref="U40">
    <cfRule type="cellIs" dxfId="3" priority="5" stopIfTrue="1" operator="equal">
      <formula>"IV"</formula>
    </cfRule>
    <cfRule type="cellIs" dxfId="2" priority="6" stopIfTrue="1" operator="equal">
      <formula>"III"</formula>
    </cfRule>
    <cfRule type="cellIs" dxfId="1" priority="7" stopIfTrue="1" operator="equal">
      <formula>"II"</formula>
    </cfRule>
    <cfRule type="cellIs" dxfId="0" priority="8" stopIfTrue="1" operator="equal">
      <formula>"I"</formula>
    </cfRule>
  </conditionalFormatting>
  <dataValidations count="21">
    <dataValidation type="list" allowBlank="1" showInputMessage="1" showErrorMessage="1" sqref="L157:L158">
      <formula1>$N$298:$N$300</formula1>
    </dataValidation>
    <dataValidation type="list" allowBlank="1" showInputMessage="1" showErrorMessage="1" sqref="N117:N118 N120">
      <formula1>$O$341:$O$344</formula1>
    </dataValidation>
    <dataValidation type="list" allowBlank="1" showInputMessage="1" showErrorMessage="1" sqref="N116 N119 N123 N162 N164">
      <formula1>$O$87:$O$89</formula1>
    </dataValidation>
    <dataValidation type="list" allowBlank="1" showInputMessage="1" showErrorMessage="1" sqref="L117:L118 L120">
      <formula1>$N$341:$N$343</formula1>
    </dataValidation>
    <dataValidation type="list" allowBlank="1" showInputMessage="1" showErrorMessage="1" sqref="L116 L119 L123 L162 L164">
      <formula1>$N$87:$N$89</formula1>
    </dataValidation>
    <dataValidation type="list" allowBlank="1" showInputMessage="1" showErrorMessage="1" sqref="N87:N94">
      <formula1>$O$309:$O$312</formula1>
    </dataValidation>
    <dataValidation type="list" allowBlank="1" showInputMessage="1" showErrorMessage="1" sqref="L87:L94">
      <formula1>$N$309:$N$311</formula1>
    </dataValidation>
    <dataValidation type="list" allowBlank="1" showInputMessage="1" showErrorMessage="1" sqref="N69 N75:N86 N155 N115 N169 N171:N173 N157:N158 N121:N122 N160">
      <formula1>$AO$9:$AO$12</formula1>
    </dataValidation>
    <dataValidation type="list" allowBlank="1" showInputMessage="1" showErrorMessage="1" sqref="L69 L75:L86 L155 L115 L169 L171:L173 L121:L122 L160">
      <formula1>$AM$10:$AM$12</formula1>
    </dataValidation>
    <dataValidation type="list" allowBlank="1" showInputMessage="1" showErrorMessage="1" sqref="N63:N64">
      <formula1>$O$288:$O$291</formula1>
    </dataValidation>
    <dataValidation type="list" allowBlank="1" showInputMessage="1" showErrorMessage="1" sqref="L63:L64">
      <formula1>$N$288:$N$290</formula1>
    </dataValidation>
    <dataValidation type="list" allowBlank="1" showInputMessage="1" showErrorMessage="1" sqref="R55:R64 R69 R75:R94 R155 R169 R171:R173 R157:R158 R115:R123 R160 R162 R164">
      <formula1>$AQ$9:$AQ$12</formula1>
    </dataValidation>
    <dataValidation type="list" allowBlank="1" showInputMessage="1" showErrorMessage="1" sqref="E169:E173 E69 E155:E156 E51:E64 E71:E72 E115:E124 F77 E74:E94 E167 E158">
      <formula1>$AK$9:$AK$10</formula1>
    </dataValidation>
    <dataValidation type="list" allowBlank="1" showInputMessage="1" showErrorMessage="1" sqref="N55:N62">
      <formula1>$O$286:$O$289</formula1>
    </dataValidation>
    <dataValidation type="list" allowBlank="1" showInputMessage="1" showErrorMessage="1" sqref="L55:L62">
      <formula1>$N$286:$N$288</formula1>
    </dataValidation>
    <dataValidation type="list" allowBlank="1" showInputMessage="1" showErrorMessage="1" sqref="E73 E11:E50 E168 E159:E166 F71 E65:E68 E70 E125:E154 E95:E114 F163 F167">
      <formula1>$AX$9:$AX$10</formula1>
    </dataValidation>
    <dataValidation type="list" allowBlank="1" showInputMessage="1" showErrorMessage="1" sqref="L170 L11:L54 L124:L154 L95:L114 L65:L68 L70:L74 L156 L159 L161 L163 L165:L168">
      <formula1>$L$280:$L$282</formula1>
    </dataValidation>
    <dataValidation type="list" allowBlank="1" showInputMessage="1" showErrorMessage="1" sqref="N170 N11:N54 N124:N154 N95:N114 N65:N68 N70:N74 N156 N159 N161 N163 N165:N168">
      <formula1>$M$280:$M$282</formula1>
    </dataValidation>
    <dataValidation type="list" allowBlank="1" showInputMessage="1" showErrorMessage="1" sqref="R170 R165:R168 R124:R154 R95:R114 R65:R68 R70:R74 R156 R159 R161 R163 R11:R54">
      <formula1>$P$280:$P$280</formula1>
    </dataValidation>
    <dataValidation type="list" allowBlank="1" showInputMessage="1" showErrorMessage="1" sqref="WVI11 WLM11 WBQ11 VRU11 VHY11 UYC11 UOG11 UEK11 TUO11 TKS11 TAW11 SRA11 SHE11 RXI11 RNM11 RDQ11 QTU11 QJY11 QAC11 PQG11 PGK11 OWO11 OMS11 OCW11 NTA11 NJE11 MZI11 MPM11 MFQ11 LVU11 LLY11 LCC11 KSG11 KIK11 JYO11 JOS11 JEW11 IVA11 ILE11 IBI11 HRM11 HHQ11 GXU11 GNY11 GEC11 FUG11 FKK11 FAO11 EQS11 EGW11 DXA11 DNE11 DDI11 CTM11 CJQ11 BZU11 BPY11 BGC11 AWG11 AMK11 ACO11 SS11 IW11">
      <formula1>#REF!</formula1>
    </dataValidation>
    <dataValidation type="list" allowBlank="1" showInputMessage="1" showErrorMessage="1" sqref="WVI982600:WVI982617 WBQ982600:WBQ982617 VRU982600:VRU982617 VHY982600:VHY982617 UYC982600:UYC982617 UOG982600:UOG982617 UEK982600:UEK982617 TUO982600:TUO982617 TKS982600:TKS982617 TAW982600:TAW982617 SRA982600:SRA982617 SHE982600:SHE982617 RXI982600:RXI982617 RNM982600:RNM982617 RDQ982600:RDQ982617 QTU982600:QTU982617 QJY982600:QJY982617 QAC982600:QAC982617 PQG982600:PQG982617 PGK982600:PGK982617 OWO982600:OWO982617 OMS982600:OMS982617 OCW982600:OCW982617 NTA982600:NTA982617 NJE982600:NJE982617 MZI982600:MZI982617 MPM982600:MPM982617 MFQ982600:MFQ982617 LVU982600:LVU982617 LLY982600:LLY982617 LCC982600:LCC982617 KSG982600:KSG982617 KIK982600:KIK982617 JYO982600:JYO982617 JOS982600:JOS982617 JEW982600:JEW982617 IVA982600:IVA982617 ILE982600:ILE982617 IBI982600:IBI982617 HRM982600:HRM982617 HHQ982600:HHQ982617 GXU982600:GXU982617 GNY982600:GNY982617 GEC982600:GEC982617 FUG982600:FUG982617 FKK982600:FKK982617 FAO982600:FAO982617 EQS982600:EQS982617 EGW982600:EGW982617 DXA982600:DXA982617 DNE982600:DNE982617 DDI982600:DDI982617 CTM982600:CTM982617 CJQ982600:CJQ982617 BZU982600:BZU982617 BPY982600:BPY982617 BGC982600:BGC982617 AWG982600:AWG982617 AMK982600:AMK982617 ACO982600:ACO982617 SS982600:SS982617 IW982600:IW982617 Z982600:AD982617 WVI917064:WVI917081 WLM917064:WLM917081 WBQ917064:WBQ917081 VRU917064:VRU917081 VHY917064:VHY917081 UYC917064:UYC917081 UOG917064:UOG917081 UEK917064:UEK917081 TUO917064:TUO917081 TKS917064:TKS917081 TAW917064:TAW917081 SRA917064:SRA917081 SHE917064:SHE917081 RXI917064:RXI917081 RNM917064:RNM917081 RDQ917064:RDQ917081 QTU917064:QTU917081 QJY917064:QJY917081 QAC917064:QAC917081 PQG917064:PQG917081 PGK917064:PGK917081 OWO917064:OWO917081 OMS917064:OMS917081 OCW917064:OCW917081 NTA917064:NTA917081 NJE917064:NJE917081 MZI917064:MZI917081 MPM917064:MPM917081 MFQ917064:MFQ917081 LVU917064:LVU917081 LLY917064:LLY917081 LCC917064:LCC917081 KSG917064:KSG917081 KIK917064:KIK917081 JYO917064:JYO917081 JOS917064:JOS917081 JEW917064:JEW917081 IVA917064:IVA917081 ILE917064:ILE917081 IBI917064:IBI917081 HRM917064:HRM917081 HHQ917064:HHQ917081 GXU917064:GXU917081 GNY917064:GNY917081 GEC917064:GEC917081 FUG917064:FUG917081 FKK917064:FKK917081 FAO917064:FAO917081 EQS917064:EQS917081 EGW917064:EGW917081 DXA917064:DXA917081 DNE917064:DNE917081 DDI917064:DDI917081 CTM917064:CTM917081 CJQ917064:CJQ917081 BZU917064:BZU917081 BPY917064:BPY917081 BGC917064:BGC917081 AWG917064:AWG917081 AMK917064:AMK917081 ACO917064:ACO917081 SS917064:SS917081 IW917064:IW917081 Z917064:AD917081 WVI851528:WVI851545 WLM851528:WLM851545 WBQ851528:WBQ851545 VRU851528:VRU851545 VHY851528:VHY851545 UYC851528:UYC851545 UOG851528:UOG851545 UEK851528:UEK851545 TUO851528:TUO851545 TKS851528:TKS851545 TAW851528:TAW851545 SRA851528:SRA851545 SHE851528:SHE851545 RXI851528:RXI851545 RNM851528:RNM851545 RDQ851528:RDQ851545 QTU851528:QTU851545 QJY851528:QJY851545 QAC851528:QAC851545 PQG851528:PQG851545 PGK851528:PGK851545 OWO851528:OWO851545 OMS851528:OMS851545 OCW851528:OCW851545 NTA851528:NTA851545 NJE851528:NJE851545 MZI851528:MZI851545 MPM851528:MPM851545 MFQ851528:MFQ851545 LVU851528:LVU851545 LLY851528:LLY851545 LCC851528:LCC851545 KSG851528:KSG851545 KIK851528:KIK851545 JYO851528:JYO851545 JOS851528:JOS851545 JEW851528:JEW851545 IVA851528:IVA851545 ILE851528:ILE851545 IBI851528:IBI851545 HRM851528:HRM851545 HHQ851528:HHQ851545 GXU851528:GXU851545 GNY851528:GNY851545 GEC851528:GEC851545 FUG851528:FUG851545 FKK851528:FKK851545 FAO851528:FAO851545 EQS851528:EQS851545 EGW851528:EGW851545 DXA851528:DXA851545 DNE851528:DNE851545 DDI851528:DDI851545 CTM851528:CTM851545 CJQ851528:CJQ851545 BZU851528:BZU851545 BPY851528:BPY851545 BGC851528:BGC851545 AWG851528:AWG851545 AMK851528:AMK851545 ACO851528:ACO851545 SS851528:SS851545 IW851528:IW851545 Z851528:AD851545 WVI785992:WVI786009 WLM785992:WLM786009 WBQ785992:WBQ786009 VRU785992:VRU786009 VHY785992:VHY786009 UYC785992:UYC786009 UOG785992:UOG786009 UEK785992:UEK786009 TUO785992:TUO786009 TKS785992:TKS786009 TAW785992:TAW786009 SRA785992:SRA786009 SHE785992:SHE786009 RXI785992:RXI786009 RNM785992:RNM786009 RDQ785992:RDQ786009 QTU785992:QTU786009 QJY785992:QJY786009 QAC785992:QAC786009 PQG785992:PQG786009 PGK785992:PGK786009 OWO785992:OWO786009 OMS785992:OMS786009 OCW785992:OCW786009 NTA785992:NTA786009 NJE785992:NJE786009 MZI785992:MZI786009 MPM785992:MPM786009 MFQ785992:MFQ786009 LVU785992:LVU786009 LLY785992:LLY786009 LCC785992:LCC786009 KSG785992:KSG786009 KIK785992:KIK786009 JYO785992:JYO786009 JOS785992:JOS786009 JEW785992:JEW786009 IVA785992:IVA786009 ILE785992:ILE786009 IBI785992:IBI786009 HRM785992:HRM786009 HHQ785992:HHQ786009 GXU785992:GXU786009 GNY785992:GNY786009 GEC785992:GEC786009 FUG785992:FUG786009 FKK785992:FKK786009 FAO785992:FAO786009 EQS785992:EQS786009 EGW785992:EGW786009 DXA785992:DXA786009 DNE785992:DNE786009 DDI785992:DDI786009 CTM785992:CTM786009 CJQ785992:CJQ786009 BZU785992:BZU786009 BPY785992:BPY786009 BGC785992:BGC786009 AWG785992:AWG786009 AMK785992:AMK786009 ACO785992:ACO786009 SS785992:SS786009 IW785992:IW786009 Z785992:AD786009 WVI720456:WVI720473 WLM720456:WLM720473 WBQ720456:WBQ720473 VRU720456:VRU720473 VHY720456:VHY720473 UYC720456:UYC720473 UOG720456:UOG720473 UEK720456:UEK720473 TUO720456:TUO720473 TKS720456:TKS720473 TAW720456:TAW720473 SRA720456:SRA720473 SHE720456:SHE720473 RXI720456:RXI720473 RNM720456:RNM720473 RDQ720456:RDQ720473 QTU720456:QTU720473 QJY720456:QJY720473 QAC720456:QAC720473 PQG720456:PQG720473 PGK720456:PGK720473 OWO720456:OWO720473 OMS720456:OMS720473 OCW720456:OCW720473 NTA720456:NTA720473 NJE720456:NJE720473 MZI720456:MZI720473 MPM720456:MPM720473 MFQ720456:MFQ720473 LVU720456:LVU720473 LLY720456:LLY720473 LCC720456:LCC720473 KSG720456:KSG720473 KIK720456:KIK720473 JYO720456:JYO720473 JOS720456:JOS720473 JEW720456:JEW720473 IVA720456:IVA720473 ILE720456:ILE720473 IBI720456:IBI720473 HRM720456:HRM720473 HHQ720456:HHQ720473 GXU720456:GXU720473 GNY720456:GNY720473 GEC720456:GEC720473 FUG720456:FUG720473 FKK720456:FKK720473 FAO720456:FAO720473 EQS720456:EQS720473 EGW720456:EGW720473 DXA720456:DXA720473 DNE720456:DNE720473 DDI720456:DDI720473 CTM720456:CTM720473 CJQ720456:CJQ720473 BZU720456:BZU720473 BPY720456:BPY720473 BGC720456:BGC720473 AWG720456:AWG720473 AMK720456:AMK720473 ACO720456:ACO720473 SS720456:SS720473 IW720456:IW720473 Z720456:AD720473 WVI654920:WVI654937 WLM654920:WLM654937 WBQ654920:WBQ654937 VRU654920:VRU654937 VHY654920:VHY654937 UYC654920:UYC654937 UOG654920:UOG654937 UEK654920:UEK654937 TUO654920:TUO654937 TKS654920:TKS654937 TAW654920:TAW654937 SRA654920:SRA654937 SHE654920:SHE654937 RXI654920:RXI654937 RNM654920:RNM654937 RDQ654920:RDQ654937 QTU654920:QTU654937 QJY654920:QJY654937 QAC654920:QAC654937 PQG654920:PQG654937 PGK654920:PGK654937 OWO654920:OWO654937 OMS654920:OMS654937 OCW654920:OCW654937 NTA654920:NTA654937 NJE654920:NJE654937 MZI654920:MZI654937 MPM654920:MPM654937 MFQ654920:MFQ654937 LVU654920:LVU654937 LLY654920:LLY654937 LCC654920:LCC654937 KSG654920:KSG654937 KIK654920:KIK654937 JYO654920:JYO654937 JOS654920:JOS654937 JEW654920:JEW654937 IVA654920:IVA654937 ILE654920:ILE654937 IBI654920:IBI654937 HRM654920:HRM654937 HHQ654920:HHQ654937 GXU654920:GXU654937 GNY654920:GNY654937 GEC654920:GEC654937 FUG654920:FUG654937 FKK654920:FKK654937 FAO654920:FAO654937 EQS654920:EQS654937 EGW654920:EGW654937 DXA654920:DXA654937 DNE654920:DNE654937 DDI654920:DDI654937 CTM654920:CTM654937 CJQ654920:CJQ654937 BZU654920:BZU654937 BPY654920:BPY654937 BGC654920:BGC654937 AWG654920:AWG654937 AMK654920:AMK654937 ACO654920:ACO654937 SS654920:SS654937 IW654920:IW654937 Z654920:AD654937 WVI589384:WVI589401 WLM589384:WLM589401 WBQ589384:WBQ589401 VRU589384:VRU589401 VHY589384:VHY589401 UYC589384:UYC589401 UOG589384:UOG589401 UEK589384:UEK589401 TUO589384:TUO589401 TKS589384:TKS589401 TAW589384:TAW589401 SRA589384:SRA589401 SHE589384:SHE589401 RXI589384:RXI589401 RNM589384:RNM589401 RDQ589384:RDQ589401 QTU589384:QTU589401 QJY589384:QJY589401 QAC589384:QAC589401 PQG589384:PQG589401 PGK589384:PGK589401 OWO589384:OWO589401 OMS589384:OMS589401 OCW589384:OCW589401 NTA589384:NTA589401 NJE589384:NJE589401 MZI589384:MZI589401 MPM589384:MPM589401 MFQ589384:MFQ589401 LVU589384:LVU589401 LLY589384:LLY589401 LCC589384:LCC589401 KSG589384:KSG589401 KIK589384:KIK589401 JYO589384:JYO589401 JOS589384:JOS589401 JEW589384:JEW589401 IVA589384:IVA589401 ILE589384:ILE589401 IBI589384:IBI589401 HRM589384:HRM589401 HHQ589384:HHQ589401 GXU589384:GXU589401 GNY589384:GNY589401 GEC589384:GEC589401 FUG589384:FUG589401 FKK589384:FKK589401 FAO589384:FAO589401 EQS589384:EQS589401 EGW589384:EGW589401 DXA589384:DXA589401 DNE589384:DNE589401 DDI589384:DDI589401 CTM589384:CTM589401 CJQ589384:CJQ589401 BZU589384:BZU589401 BPY589384:BPY589401 BGC589384:BGC589401 AWG589384:AWG589401 AMK589384:AMK589401 ACO589384:ACO589401 SS589384:SS589401 IW589384:IW589401 Z589384:AD589401 WVI523848:WVI523865 WLM523848:WLM523865 WBQ523848:WBQ523865 VRU523848:VRU523865 VHY523848:VHY523865 UYC523848:UYC523865 UOG523848:UOG523865 UEK523848:UEK523865 TUO523848:TUO523865 TKS523848:TKS523865 TAW523848:TAW523865 SRA523848:SRA523865 SHE523848:SHE523865 RXI523848:RXI523865 RNM523848:RNM523865 RDQ523848:RDQ523865 QTU523848:QTU523865 QJY523848:QJY523865 QAC523848:QAC523865 PQG523848:PQG523865 PGK523848:PGK523865 OWO523848:OWO523865 OMS523848:OMS523865 OCW523848:OCW523865 NTA523848:NTA523865 NJE523848:NJE523865 MZI523848:MZI523865 MPM523848:MPM523865 MFQ523848:MFQ523865 LVU523848:LVU523865 LLY523848:LLY523865 LCC523848:LCC523865 KSG523848:KSG523865 KIK523848:KIK523865 JYO523848:JYO523865 JOS523848:JOS523865 JEW523848:JEW523865 IVA523848:IVA523865 ILE523848:ILE523865 IBI523848:IBI523865 HRM523848:HRM523865 HHQ523848:HHQ523865 GXU523848:GXU523865 GNY523848:GNY523865 GEC523848:GEC523865 FUG523848:FUG523865 FKK523848:FKK523865 FAO523848:FAO523865 EQS523848:EQS523865 EGW523848:EGW523865 DXA523848:DXA523865 DNE523848:DNE523865 DDI523848:DDI523865 CTM523848:CTM523865 CJQ523848:CJQ523865 BZU523848:BZU523865 BPY523848:BPY523865 BGC523848:BGC523865 AWG523848:AWG523865 AMK523848:AMK523865 ACO523848:ACO523865 SS523848:SS523865 IW523848:IW523865 Z523848:AD523865 WVI458312:WVI458329 WLM458312:WLM458329 WBQ458312:WBQ458329 VRU458312:VRU458329 VHY458312:VHY458329 UYC458312:UYC458329 UOG458312:UOG458329 UEK458312:UEK458329 TUO458312:TUO458329 TKS458312:TKS458329 TAW458312:TAW458329 SRA458312:SRA458329 SHE458312:SHE458329 RXI458312:RXI458329 RNM458312:RNM458329 RDQ458312:RDQ458329 QTU458312:QTU458329 QJY458312:QJY458329 QAC458312:QAC458329 PQG458312:PQG458329 PGK458312:PGK458329 OWO458312:OWO458329 OMS458312:OMS458329 OCW458312:OCW458329 NTA458312:NTA458329 NJE458312:NJE458329 MZI458312:MZI458329 MPM458312:MPM458329 MFQ458312:MFQ458329 LVU458312:LVU458329 LLY458312:LLY458329 LCC458312:LCC458329 KSG458312:KSG458329 KIK458312:KIK458329 JYO458312:JYO458329 JOS458312:JOS458329 JEW458312:JEW458329 IVA458312:IVA458329 ILE458312:ILE458329 IBI458312:IBI458329 HRM458312:HRM458329 HHQ458312:HHQ458329 GXU458312:GXU458329 GNY458312:GNY458329 GEC458312:GEC458329 FUG458312:FUG458329 FKK458312:FKK458329 FAO458312:FAO458329 EQS458312:EQS458329 EGW458312:EGW458329 DXA458312:DXA458329 DNE458312:DNE458329 DDI458312:DDI458329 CTM458312:CTM458329 CJQ458312:CJQ458329 BZU458312:BZU458329 BPY458312:BPY458329 BGC458312:BGC458329 AWG458312:AWG458329 AMK458312:AMK458329 ACO458312:ACO458329 SS458312:SS458329 IW458312:IW458329 Z458312:AD458329 WVI392776:WVI392793 WLM392776:WLM392793 WBQ392776:WBQ392793 VRU392776:VRU392793 VHY392776:VHY392793 UYC392776:UYC392793 UOG392776:UOG392793 UEK392776:UEK392793 TUO392776:TUO392793 TKS392776:TKS392793 TAW392776:TAW392793 SRA392776:SRA392793 SHE392776:SHE392793 RXI392776:RXI392793 RNM392776:RNM392793 RDQ392776:RDQ392793 QTU392776:QTU392793 QJY392776:QJY392793 QAC392776:QAC392793 PQG392776:PQG392793 PGK392776:PGK392793 OWO392776:OWO392793 OMS392776:OMS392793 OCW392776:OCW392793 NTA392776:NTA392793 NJE392776:NJE392793 MZI392776:MZI392793 MPM392776:MPM392793 MFQ392776:MFQ392793 LVU392776:LVU392793 LLY392776:LLY392793 LCC392776:LCC392793 KSG392776:KSG392793 KIK392776:KIK392793 JYO392776:JYO392793 JOS392776:JOS392793 JEW392776:JEW392793 IVA392776:IVA392793 ILE392776:ILE392793 IBI392776:IBI392793 HRM392776:HRM392793 HHQ392776:HHQ392793 GXU392776:GXU392793 GNY392776:GNY392793 GEC392776:GEC392793 FUG392776:FUG392793 FKK392776:FKK392793 FAO392776:FAO392793 EQS392776:EQS392793 EGW392776:EGW392793 DXA392776:DXA392793 DNE392776:DNE392793 DDI392776:DDI392793 CTM392776:CTM392793 CJQ392776:CJQ392793 BZU392776:BZU392793 BPY392776:BPY392793 BGC392776:BGC392793 AWG392776:AWG392793 AMK392776:AMK392793 ACO392776:ACO392793 SS392776:SS392793 IW392776:IW392793 Z392776:AD392793 WVI327240:WVI327257 WLM327240:WLM327257 WBQ327240:WBQ327257 VRU327240:VRU327257 VHY327240:VHY327257 UYC327240:UYC327257 UOG327240:UOG327257 UEK327240:UEK327257 TUO327240:TUO327257 TKS327240:TKS327257 TAW327240:TAW327257 SRA327240:SRA327257 SHE327240:SHE327257 RXI327240:RXI327257 RNM327240:RNM327257 RDQ327240:RDQ327257 QTU327240:QTU327257 QJY327240:QJY327257 QAC327240:QAC327257 PQG327240:PQG327257 PGK327240:PGK327257 OWO327240:OWO327257 OMS327240:OMS327257 OCW327240:OCW327257 NTA327240:NTA327257 NJE327240:NJE327257 MZI327240:MZI327257 MPM327240:MPM327257 MFQ327240:MFQ327257 LVU327240:LVU327257 LLY327240:LLY327257 LCC327240:LCC327257 KSG327240:KSG327257 KIK327240:KIK327257 JYO327240:JYO327257 JOS327240:JOS327257 JEW327240:JEW327257 IVA327240:IVA327257 ILE327240:ILE327257 IBI327240:IBI327257 HRM327240:HRM327257 HHQ327240:HHQ327257 GXU327240:GXU327257 GNY327240:GNY327257 GEC327240:GEC327257 FUG327240:FUG327257 FKK327240:FKK327257 FAO327240:FAO327257 EQS327240:EQS327257 EGW327240:EGW327257 DXA327240:DXA327257 DNE327240:DNE327257 DDI327240:DDI327257 CTM327240:CTM327257 CJQ327240:CJQ327257 BZU327240:BZU327257 BPY327240:BPY327257 BGC327240:BGC327257 AWG327240:AWG327257 AMK327240:AMK327257 ACO327240:ACO327257 SS327240:SS327257 IW327240:IW327257 Z327240:AD327257 WVI261704:WVI261721 WLM261704:WLM261721 WBQ261704:WBQ261721 VRU261704:VRU261721 VHY261704:VHY261721 UYC261704:UYC261721 UOG261704:UOG261721 UEK261704:UEK261721 TUO261704:TUO261721 TKS261704:TKS261721 TAW261704:TAW261721 SRA261704:SRA261721 SHE261704:SHE261721 RXI261704:RXI261721 RNM261704:RNM261721 RDQ261704:RDQ261721 QTU261704:QTU261721 QJY261704:QJY261721 QAC261704:QAC261721 PQG261704:PQG261721 PGK261704:PGK261721 OWO261704:OWO261721 OMS261704:OMS261721 OCW261704:OCW261721 NTA261704:NTA261721 NJE261704:NJE261721 MZI261704:MZI261721 MPM261704:MPM261721 MFQ261704:MFQ261721 LVU261704:LVU261721 LLY261704:LLY261721 LCC261704:LCC261721 KSG261704:KSG261721 KIK261704:KIK261721 JYO261704:JYO261721 JOS261704:JOS261721 JEW261704:JEW261721 IVA261704:IVA261721 ILE261704:ILE261721 IBI261704:IBI261721 HRM261704:HRM261721 HHQ261704:HHQ261721 GXU261704:GXU261721 GNY261704:GNY261721 GEC261704:GEC261721 FUG261704:FUG261721 FKK261704:FKK261721 FAO261704:FAO261721 EQS261704:EQS261721 EGW261704:EGW261721 DXA261704:DXA261721 DNE261704:DNE261721 DDI261704:DDI261721 CTM261704:CTM261721 CJQ261704:CJQ261721 BZU261704:BZU261721 BPY261704:BPY261721 BGC261704:BGC261721 AWG261704:AWG261721 AMK261704:AMK261721 ACO261704:ACO261721 SS261704:SS261721 IW261704:IW261721 Z261704:AD261721 WVI196168:WVI196185 WLM196168:WLM196185 WBQ196168:WBQ196185 VRU196168:VRU196185 VHY196168:VHY196185 UYC196168:UYC196185 UOG196168:UOG196185 UEK196168:UEK196185 TUO196168:TUO196185 TKS196168:TKS196185 TAW196168:TAW196185 SRA196168:SRA196185 SHE196168:SHE196185 RXI196168:RXI196185 RNM196168:RNM196185 RDQ196168:RDQ196185 QTU196168:QTU196185 QJY196168:QJY196185 QAC196168:QAC196185 PQG196168:PQG196185 PGK196168:PGK196185 OWO196168:OWO196185 OMS196168:OMS196185 OCW196168:OCW196185 NTA196168:NTA196185 NJE196168:NJE196185 MZI196168:MZI196185 MPM196168:MPM196185 MFQ196168:MFQ196185 LVU196168:LVU196185 LLY196168:LLY196185 LCC196168:LCC196185 KSG196168:KSG196185 KIK196168:KIK196185 JYO196168:JYO196185 JOS196168:JOS196185 JEW196168:JEW196185 IVA196168:IVA196185 ILE196168:ILE196185 IBI196168:IBI196185 HRM196168:HRM196185 HHQ196168:HHQ196185 GXU196168:GXU196185 GNY196168:GNY196185 GEC196168:GEC196185 FUG196168:FUG196185 FKK196168:FKK196185 FAO196168:FAO196185 EQS196168:EQS196185 EGW196168:EGW196185 DXA196168:DXA196185 DNE196168:DNE196185 DDI196168:DDI196185 CTM196168:CTM196185 CJQ196168:CJQ196185 BZU196168:BZU196185 BPY196168:BPY196185 BGC196168:BGC196185 AWG196168:AWG196185 AMK196168:AMK196185 ACO196168:ACO196185 SS196168:SS196185 IW196168:IW196185 Z196168:AD196185 WVI130632:WVI130649 WLM130632:WLM130649 WBQ130632:WBQ130649 VRU130632:VRU130649 VHY130632:VHY130649 UYC130632:UYC130649 UOG130632:UOG130649 UEK130632:UEK130649 TUO130632:TUO130649 TKS130632:TKS130649 TAW130632:TAW130649 SRA130632:SRA130649 SHE130632:SHE130649 RXI130632:RXI130649 RNM130632:RNM130649 RDQ130632:RDQ130649 QTU130632:QTU130649 QJY130632:QJY130649 QAC130632:QAC130649 PQG130632:PQG130649 PGK130632:PGK130649 OWO130632:OWO130649 OMS130632:OMS130649 OCW130632:OCW130649 NTA130632:NTA130649 NJE130632:NJE130649 MZI130632:MZI130649 MPM130632:MPM130649 MFQ130632:MFQ130649 LVU130632:LVU130649 LLY130632:LLY130649 LCC130632:LCC130649 KSG130632:KSG130649 KIK130632:KIK130649 JYO130632:JYO130649 JOS130632:JOS130649 JEW130632:JEW130649 IVA130632:IVA130649 ILE130632:ILE130649 IBI130632:IBI130649 HRM130632:HRM130649 HHQ130632:HHQ130649 GXU130632:GXU130649 GNY130632:GNY130649 GEC130632:GEC130649 FUG130632:FUG130649 FKK130632:FKK130649 FAO130632:FAO130649 EQS130632:EQS130649 EGW130632:EGW130649 DXA130632:DXA130649 DNE130632:DNE130649 DDI130632:DDI130649 CTM130632:CTM130649 CJQ130632:CJQ130649 BZU130632:BZU130649 BPY130632:BPY130649 BGC130632:BGC130649 AWG130632:AWG130649 AMK130632:AMK130649 ACO130632:ACO130649 SS130632:SS130649 IW130632:IW130649 Z130632:AD130649 WVI65096:WVI65113 WLM65096:WLM65113 WBQ65096:WBQ65113 VRU65096:VRU65113 VHY65096:VHY65113 UYC65096:UYC65113 UOG65096:UOG65113 UEK65096:UEK65113 TUO65096:TUO65113 TKS65096:TKS65113 TAW65096:TAW65113 SRA65096:SRA65113 SHE65096:SHE65113 RXI65096:RXI65113 RNM65096:RNM65113 RDQ65096:RDQ65113 QTU65096:QTU65113 QJY65096:QJY65113 QAC65096:QAC65113 PQG65096:PQG65113 PGK65096:PGK65113 OWO65096:OWO65113 OMS65096:OMS65113 OCW65096:OCW65113 NTA65096:NTA65113 NJE65096:NJE65113 MZI65096:MZI65113 MPM65096:MPM65113 MFQ65096:MFQ65113 LVU65096:LVU65113 LLY65096:LLY65113 LCC65096:LCC65113 KSG65096:KSG65113 KIK65096:KIK65113 JYO65096:JYO65113 JOS65096:JOS65113 JEW65096:JEW65113 IVA65096:IVA65113 ILE65096:ILE65113 IBI65096:IBI65113 HRM65096:HRM65113 HHQ65096:HHQ65113 GXU65096:GXU65113 GNY65096:GNY65113 GEC65096:GEC65113 FUG65096:FUG65113 FKK65096:FKK65113 FAO65096:FAO65113 EQS65096:EQS65113 EGW65096:EGW65113 DXA65096:DXA65113 DNE65096:DNE65113 DDI65096:DDI65113 CTM65096:CTM65113 CJQ65096:CJQ65113 BZU65096:BZU65113 BPY65096:BPY65113 BGC65096:BGC65113 AWG65096:AWG65113 AMK65096:AMK65113 ACO65096:ACO65113 SS65096:SS65113 IW65096:IW65113 Z65096:AD65113 WLM982600:WLM982617 F94">
      <formula1>#REF!</formula1>
    </dataValidation>
  </dataValidations>
  <printOptions horizontalCentered="1"/>
  <pageMargins left="0.23622047244094491" right="0.23622047244094491" top="0.39370078740157483" bottom="0.39370078740157483" header="0.31496062992125984" footer="0.31496062992125984"/>
  <pageSetup scale="17" orientation="landscape" r:id="rId1"/>
  <headerFooter>
    <oddFooter>&amp;R&amp;P</oddFooter>
  </headerFooter>
  <rowBreaks count="5" manualBreakCount="5">
    <brk id="39" max="45" man="1"/>
    <brk id="62" max="45" man="1"/>
    <brk id="86" max="45" man="1"/>
    <brk id="123" max="45" man="1"/>
    <brk id="158" max="45" man="1"/>
  </rowBreaks>
  <colBreaks count="1" manualBreakCount="1">
    <brk id="37" max="180"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'C:\COLMENA\2016\MULTIMODAL EXPRESS\[MATRIZ DE PELIGROS MULTIMODAL EXPRESS SAS 2016.xlsx]CLASIFICACION DE PELIGROS'!#REF!</xm:f>
          </x14:formula1>
          <xm:sqref>F116 F162 F164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Inicio</vt:lpstr>
      <vt:lpstr>1.Mapa Riesgos Institucional</vt:lpstr>
      <vt:lpstr>2.Mapa riesgos corrupción</vt:lpstr>
      <vt:lpstr>3R. Seguridad de la Información</vt:lpstr>
      <vt:lpstr>4.Matriz Peligros</vt:lpstr>
      <vt:lpstr>'3R. Seguridad de la Información'!Área_de_impresión</vt:lpstr>
      <vt:lpstr>'4.Matriz Peligros'!Área_de_impresión</vt:lpstr>
      <vt:lpstr>'4.Matriz Peligros'!Print_Area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Hernandez Zorro</dc:creator>
  <cp:lastModifiedBy>Yulieth Diaz Gonzalez</cp:lastModifiedBy>
  <cp:lastPrinted>2017-06-02T20:12:30Z</cp:lastPrinted>
  <dcterms:created xsi:type="dcterms:W3CDTF">2017-05-09T14:17:41Z</dcterms:created>
  <dcterms:modified xsi:type="dcterms:W3CDTF">2018-10-01T21:21:18Z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8455272</vt:i4>
  </property>
</Properties>
</file>