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5.xml" ContentType="application/vnd.ms-office.chart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755" activeTab="0"/>
  </bookViews>
  <sheets>
    <sheet name="CONSOLIDADO EVD (2)" sheetId="11" r:id="rId1"/>
    <sheet name="EVALUACION POR DEPENDENCIAS" sheetId="7" r:id="rId2"/>
    <sheet name="GRAF. CARGOS (2)" sheetId="10" r:id="rId3"/>
    <sheet name="CONTROL INTERNO" sheetId="6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<sst xmlns="http://schemas.openxmlformats.org/spreadsheetml/2006/main" count="194" uniqueCount="69">
  <si>
    <t>SI</t>
  </si>
  <si>
    <t>NO</t>
  </si>
  <si>
    <t>DEPENDENCIA</t>
  </si>
  <si>
    <t>GESTION EDUCATIVA</t>
  </si>
  <si>
    <t>PROMOCION Y DESARROLLO</t>
  </si>
  <si>
    <t>SECRETARIA GENERAL</t>
  </si>
  <si>
    <t>RESPONSABLE: LILI PORTILLA</t>
  </si>
  <si>
    <t>CARGO</t>
  </si>
  <si>
    <t>PROFESIONAL ESPECIALIZADO -14</t>
  </si>
  <si>
    <t>PROFESIONAL UNIVERSITARIO-10</t>
  </si>
  <si>
    <t>PROFESIONAL UNIVERSITARIO- 08</t>
  </si>
  <si>
    <t>PROFESIONAL ESPECIALZIADO -14</t>
  </si>
  <si>
    <t xml:space="preserve">SITUACION </t>
  </si>
  <si>
    <t>ADMINISTRATIVA</t>
  </si>
  <si>
    <t>ENCARGO</t>
  </si>
  <si>
    <t>TITULAR</t>
  </si>
  <si>
    <t>PROFESIONAL ESPECIALIZADO-13</t>
  </si>
  <si>
    <t>PROFESIONAL UNIVERSITARIO-08</t>
  </si>
  <si>
    <t>TECNICO OPERATIVO-09</t>
  </si>
  <si>
    <t>AUXILIAR ADMINISTRATIVO-13</t>
  </si>
  <si>
    <t>TECNICO ADMINISTRATIVO-11</t>
  </si>
  <si>
    <t>AUXILIAR ADMINISTRATIVO-14</t>
  </si>
  <si>
    <t>AUXILIAR ADMINISTRATIVO-12</t>
  </si>
  <si>
    <t>AUX. SERVICIOS GENERALES- 07</t>
  </si>
  <si>
    <t>LIBRE NOMBRAMIENTO</t>
  </si>
  <si>
    <t>PROFESIONAL UNIVERSITARIO-06</t>
  </si>
  <si>
    <t>DIRECCION GENERAL</t>
  </si>
  <si>
    <t>SECRETARIA EJECUTIVA</t>
  </si>
  <si>
    <t>CONDUCTOR</t>
  </si>
  <si>
    <t>ASESOR</t>
  </si>
  <si>
    <t>CALIFICACION</t>
  </si>
  <si>
    <t>Elaborado: LUZ MILA NIÑO HERNANDEZ- PROF. ESP. 13</t>
  </si>
  <si>
    <t>NIVEL</t>
  </si>
  <si>
    <t>SOBRESALIENTE</t>
  </si>
  <si>
    <t>RESPONSABLE: PABLO ORDOÑEZ</t>
  </si>
  <si>
    <t>RESPONSABLE: OLGA MARCELA CUBIDES</t>
  </si>
  <si>
    <t>TOTAL EVALUACION GESTION EDUCATIVA</t>
  </si>
  <si>
    <t>TOTAL EVALUACION PROMOCION  Y DESARROLLO</t>
  </si>
  <si>
    <t>DEPENDENCIAS</t>
  </si>
  <si>
    <t>PROMEDIO CALIFICACION  CARGO  ASISTENCIAL</t>
  </si>
  <si>
    <t>PROMEDIO CALIFICACION CARGO ASESORES</t>
  </si>
  <si>
    <t>DESTACADO</t>
  </si>
  <si>
    <t>SATISFACTORIO</t>
  </si>
  <si>
    <t>NO SATISFACTORIO</t>
  </si>
  <si>
    <t>CALIFIC.</t>
  </si>
  <si>
    <t>CONSOLIDADO DE LA EVALUACION DEL DESEMPEÑO DEFINITIVA  AÑO 2017- 2018</t>
  </si>
  <si>
    <t>TOTAL GESTON EDUCATIVA</t>
  </si>
  <si>
    <t>TOTAL PROMOCION Y DESARROLLO</t>
  </si>
  <si>
    <t>TOTAL SECRETARIA GENERAL</t>
  </si>
  <si>
    <t>TOTAL DIRECCION GENERAL</t>
  </si>
  <si>
    <t>TECNICO</t>
  </si>
  <si>
    <t>TECNICO ADMINISTRATIVO</t>
  </si>
  <si>
    <t>PROFES. ESP.-14</t>
  </si>
  <si>
    <t>PROF. UNIV.-10</t>
  </si>
  <si>
    <t>PROF. ESP.-13</t>
  </si>
  <si>
    <t>PROF. UNIV.- 08</t>
  </si>
  <si>
    <t>PROF. UNIV.-06</t>
  </si>
  <si>
    <t>AUX ADMIN.-13</t>
  </si>
  <si>
    <t>AUX. ADM. 13</t>
  </si>
  <si>
    <t>AUX. ADM.-14</t>
  </si>
  <si>
    <t>AUX. ADM. -12</t>
  </si>
  <si>
    <t>AUX. SERV. GEN- 07</t>
  </si>
  <si>
    <t>SECRET. EJECUTIVA</t>
  </si>
  <si>
    <t>DIEGO BARBOSA</t>
  </si>
  <si>
    <t>PROMEDIO CALIFICACION  CARGO  TECNICO</t>
  </si>
  <si>
    <t>PROMEDIO CARGOS PROFESIONAL</t>
  </si>
  <si>
    <t>JEFE  OFICINA ASESORA JURIDICA</t>
  </si>
  <si>
    <t>JEFE  OFICINA ASESORA DE PLANEACION  Y SISTEMAS</t>
  </si>
  <si>
    <t>RESPONSABLE: DIEGO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</si>
</sst>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 tint="-0.05"/>
      <name val="Calibri"/>
      <family val="2"/>
    </font>
    <font>
      <sz val="9"/>
      <color theme="0" tint="-0.15"/>
      <name val="Calibri"/>
      <family val="2"/>
    </font>
    <font>
      <sz val="9"/>
      <color theme="0" tint="-0.15"/>
      <name val="+mn-cs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4"/>
      <color rgb="FF000000" tint="0.35"/>
      <name val="Calibri"/>
      <family val="2"/>
    </font>
    <font>
      <b/>
      <sz val="14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3" xfId="0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2" xfId="0" applyFill="1" applyBorder="1"/>
    <xf numFmtId="0" fontId="0" fillId="0" borderId="8" xfId="0" applyBorder="1"/>
    <xf numFmtId="0" fontId="3" fillId="0" borderId="0" xfId="0" applyFont="1"/>
    <xf numFmtId="0" fontId="0" fillId="3" borderId="0" xfId="0" applyFill="1"/>
    <xf numFmtId="0" fontId="0" fillId="3" borderId="2" xfId="0" applyFill="1" applyBorder="1"/>
    <xf numFmtId="0" fontId="0" fillId="0" borderId="9" xfId="0" applyFill="1" applyBorder="1"/>
    <xf numFmtId="0" fontId="2" fillId="0" borderId="4" xfId="0" applyFont="1" applyBorder="1"/>
    <xf numFmtId="0" fontId="0" fillId="0" borderId="10" xfId="0" applyBorder="1"/>
    <xf numFmtId="0" fontId="0" fillId="0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7" xfId="0" applyFill="1" applyBorder="1"/>
    <xf numFmtId="0" fontId="2" fillId="2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0" fillId="0" borderId="0" xfId="0" applyFill="1" applyBorder="1"/>
    <xf numFmtId="0" fontId="0" fillId="2" borderId="0" xfId="0" applyFill="1"/>
    <xf numFmtId="0" fontId="2" fillId="2" borderId="1" xfId="0" applyFont="1" applyFill="1" applyBorder="1"/>
    <xf numFmtId="0" fontId="0" fillId="2" borderId="2" xfId="0" applyFill="1" applyBorder="1"/>
    <xf numFmtId="0" fontId="0" fillId="0" borderId="17" xfId="0" applyBorder="1"/>
    <xf numFmtId="0" fontId="0" fillId="4" borderId="17" xfId="0" applyFill="1" applyBorder="1"/>
    <xf numFmtId="2" fontId="0" fillId="0" borderId="17" xfId="0" applyNumberFormat="1" applyBorder="1"/>
    <xf numFmtId="0" fontId="0" fillId="0" borderId="17" xfId="0" applyBorder="1" applyAlignment="1">
      <alignment horizontal="center"/>
    </xf>
    <xf numFmtId="0" fontId="0" fillId="0" borderId="17" xfId="0" applyFill="1" applyBorder="1"/>
    <xf numFmtId="0" fontId="0" fillId="2" borderId="17" xfId="0" applyFill="1" applyBorder="1"/>
    <xf numFmtId="165" fontId="0" fillId="2" borderId="17" xfId="0" applyNumberFormat="1" applyFill="1" applyBorder="1"/>
    <xf numFmtId="0" fontId="0" fillId="2" borderId="18" xfId="0" applyFill="1" applyBorder="1"/>
    <xf numFmtId="0" fontId="0" fillId="2" borderId="17" xfId="0" applyFill="1" applyBorder="1" applyAlignment="1">
      <alignment horizontal="center"/>
    </xf>
    <xf numFmtId="0" fontId="0" fillId="2" borderId="19" xfId="0" applyFill="1" applyBorder="1"/>
    <xf numFmtId="0" fontId="2" fillId="2" borderId="18" xfId="0" applyFont="1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8" xfId="0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7" xfId="0" applyNumberFormat="1" applyBorder="1"/>
    <xf numFmtId="0" fontId="0" fillId="2" borderId="8" xfId="0" applyFill="1" applyBorder="1"/>
    <xf numFmtId="0" fontId="0" fillId="2" borderId="2" xfId="0" applyFill="1" applyBorder="1" applyAlignment="1">
      <alignment horizontal="center"/>
    </xf>
    <xf numFmtId="166" fontId="0" fillId="0" borderId="0" xfId="20" applyNumberFormat="1" applyFont="1"/>
    <xf numFmtId="166" fontId="0" fillId="0" borderId="0" xfId="0" applyNumberFormat="1"/>
    <xf numFmtId="165" fontId="0" fillId="0" borderId="1" xfId="0" applyNumberFormat="1" applyBorder="1"/>
    <xf numFmtId="165" fontId="0" fillId="0" borderId="3" xfId="0" applyNumberFormat="1" applyBorder="1"/>
    <xf numFmtId="165" fontId="0" fillId="0" borderId="7" xfId="0" applyNumberFormat="1" applyBorder="1"/>
    <xf numFmtId="0" fontId="0" fillId="2" borderId="15" xfId="0" applyFill="1" applyBorder="1"/>
    <xf numFmtId="0" fontId="0" fillId="2" borderId="14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6"/>
    </mc:Choice>
    <mc:Fallback>
      <c:style val="6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EVALUACION DE DESEMPEÑO POR NIVELES JERARQUICOS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'EVALUACION POR DEPENDENCIAS'!$B$8:$B$11</c:f>
              <c:strCache/>
            </c:strRef>
          </c:cat>
          <c:val>
            <c:numRef>
              <c:f>'EVALUACION POR DEPENDENCIAS'!$C$8:$C$11</c:f>
              <c:numCache/>
            </c:numRef>
          </c:val>
          <c:shape val="cone"/>
        </c:ser>
        <c:shape val="cone"/>
        <c:axId val="33598178"/>
        <c:axId val="33948147"/>
      </c:bar3DChart>
      <c:catAx>
        <c:axId val="33598178"/>
        <c:scaling>
          <c:orientation val="minMax"/>
        </c:scaling>
        <c:axPos val="l"/>
        <c:delete val="0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598178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9525">
            <a:solidFill>
              <a:schemeClr val="bg1">
                <a:lumMod val="95000"/>
                <a:alpha val="54000"/>
              </a:schemeClr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bg1">
                  <a:lumMod val="8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zero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PROMEDIO DE CALIFICACION PROFESIONAL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CARGOS (2)'!$D$7</c:f>
              <c:strCache>
                <c:ptCount val="1"/>
                <c:pt idx="0">
                  <c:v>CALIFIC.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 CARGOS (2)'!$C$8:$C$14</c:f>
              <c:strCache/>
            </c:strRef>
          </c:cat>
          <c:val>
            <c:numRef>
              <c:f>'GRAF. CARGOS (2)'!$D$8:$D$14</c:f>
              <c:numCache/>
            </c:numRef>
          </c:val>
        </c:ser>
        <c:overlap val="-27"/>
        <c:gapWidth val="219"/>
        <c:axId val="37097868"/>
        <c:axId val="65445357"/>
      </c:bar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09786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Calibri"/>
                <a:cs typeface="Calibri"/>
              </a:rPr>
              <a:t>PROMEDIO DE CALIFICACION TECNICOS </a:t>
            </a:r>
          </a:p>
        </c:rich>
      </c:tx>
      <c:layout>
        <c:manualLayout>
          <c:xMode val="edge"/>
          <c:yMode val="edge"/>
          <c:x val="0.2665"/>
          <c:y val="0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'GRAF. CARGOS (2)'!$D$19</c:f>
              <c:strCache>
                <c:ptCount val="1"/>
                <c:pt idx="0">
                  <c:v>CALIFIC.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 CARGOS (2)'!$C$20:$C$23</c:f>
              <c:strCache/>
            </c:strRef>
          </c:cat>
          <c:val>
            <c:numRef>
              <c:f>'GRAF. CARGOS (2)'!$D$20:$D$23</c:f>
              <c:numCache/>
            </c:numRef>
          </c:val>
        </c:ser>
        <c:overlap val="-27"/>
        <c:gapWidth val="219"/>
        <c:axId val="52137302"/>
        <c:axId val="66582535"/>
      </c:bar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13730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PROMEDIO DE CALIFICACION  ASISTENCIALES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 CARGOS (2)'!$C$35:$C$41</c:f>
              <c:strCache/>
            </c:strRef>
          </c:cat>
          <c:val>
            <c:numRef>
              <c:f>'GRAF. CARGOS (2)'!$D$35:$D$42</c:f>
              <c:numCache/>
            </c:numRef>
          </c:val>
        </c:ser>
        <c:overlap val="-27"/>
        <c:gapWidth val="219"/>
        <c:axId val="62371904"/>
        <c:axId val="24476225"/>
      </c:bar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7190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PROMEDIO DE CALIFICACION ASESOR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'GRAF. CARGOS (2)'!$C$48:$C$54</c:f>
              <c:strCache/>
            </c:strRef>
          </c:cat>
          <c:val>
            <c:numRef>
              <c:f>'GRAF. CARGOS (2)'!$D$48:$D$54</c:f>
              <c:numCache/>
            </c:numRef>
          </c:val>
        </c:ser>
        <c:overlap val="-27"/>
        <c:gapWidth val="219"/>
        <c:axId val="18959434"/>
        <c:axId val="36417179"/>
      </c:bar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417179"/>
        <c:crosses val="autoZero"/>
        <c:auto val="1"/>
        <c:lblOffset val="100"/>
        <c:noMultiLvlLbl val="0"/>
      </c:catAx>
      <c:valAx>
        <c:axId val="364171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5943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chemeClr val="bg1">
                    <a:lumMod val="95000"/>
                  </a:schemeClr>
                </a:solidFill>
                <a:latin typeface="+mn-lt"/>
                <a:ea typeface="Calibri"/>
                <a:cs typeface="Calibri"/>
              </a:rPr>
              <a:t>EVALUACION DEFINITIVA  2017-2018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  <a:effectLst>
              <a:outerShdw blurRad="57150" dist="19050" dir="5400000" algn="ctr" rotWithShape="0">
                <a:prstClr val="black">
                  <a:alpha val="63000"/>
                </a:prstClr>
              </a:outerShdw>
            </a:effectLst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bg1">
                        <a:lumMod val="8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'CONTROL INTERNO'!$E$7:$E$10</c:f>
              <c:strCache/>
            </c:strRef>
          </c:cat>
          <c:val>
            <c:numRef>
              <c:f>'CONTROL INTERNO'!$F$7:$F$10</c:f>
              <c:numCache/>
            </c:numRef>
          </c:val>
          <c:shape val="box"/>
        </c:ser>
        <c:shape val="box"/>
        <c:axId val="59319156"/>
        <c:axId val="64110357"/>
      </c:bar3D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50000"/>
                  <a:lumOff val="50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bg1">
                    <a:lumMod val="8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319156"/>
        <c:crosses val="autoZero"/>
        <c:crossBetween val="between"/>
        <c:dispUnits/>
      </c:valAx>
      <c:spPr>
        <a:noFill/>
        <a:ln>
          <a:noFill/>
        </a:ln>
      </c:spPr>
    </c:plotArea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gradFill rotWithShape="1">
      <a:gsLst>
        <a:gs pos="0">
          <a:schemeClr val="tx1">
            <a:lumMod val="65000"/>
            <a:lumOff val="35000"/>
          </a:schemeClr>
        </a:gs>
        <a:gs pos="100000">
          <a:schemeClr val="tx1">
            <a:lumMod val="85000"/>
            <a:lumOff val="15000"/>
          </a:schemeClr>
        </a:gs>
      </a:gsLst>
      <a:path path="circle">
        <a:fillToRect l="50000" t="50000" r="50000" b="50000"/>
      </a:path>
    </a:gradFill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6</xdr:row>
      <xdr:rowOff>0</xdr:rowOff>
    </xdr:from>
    <xdr:to>
      <xdr:col>8</xdr:col>
      <xdr:colOff>400050</xdr:colOff>
      <xdr:row>23</xdr:row>
      <xdr:rowOff>85725</xdr:rowOff>
    </xdr:to>
    <xdr:graphicFrame macro="">
      <xdr:nvGraphicFramePr>
        <xdr:cNvPr id="2" name="1 Gráfico"/>
        <xdr:cNvGraphicFramePr/>
      </xdr:nvGraphicFramePr>
      <xdr:xfrm>
        <a:off x="5372100" y="1143000"/>
        <a:ext cx="4572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5</xdr:row>
      <xdr:rowOff>28575</xdr:rowOff>
    </xdr:from>
    <xdr:to>
      <xdr:col>10</xdr:col>
      <xdr:colOff>542925</xdr:colOff>
      <xdr:row>15</xdr:row>
      <xdr:rowOff>200025</xdr:rowOff>
    </xdr:to>
    <xdr:graphicFrame macro="">
      <xdr:nvGraphicFramePr>
        <xdr:cNvPr id="3" name="Gráfico 2"/>
        <xdr:cNvGraphicFramePr/>
      </xdr:nvGraphicFramePr>
      <xdr:xfrm>
        <a:off x="4124325" y="981075"/>
        <a:ext cx="45720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17</xdr:row>
      <xdr:rowOff>0</xdr:rowOff>
    </xdr:from>
    <xdr:to>
      <xdr:col>10</xdr:col>
      <xdr:colOff>533400</xdr:colOff>
      <xdr:row>27</xdr:row>
      <xdr:rowOff>161925</xdr:rowOff>
    </xdr:to>
    <xdr:graphicFrame macro="">
      <xdr:nvGraphicFramePr>
        <xdr:cNvPr id="4" name="Gráfico 3"/>
        <xdr:cNvGraphicFramePr/>
      </xdr:nvGraphicFramePr>
      <xdr:xfrm>
        <a:off x="4114800" y="3905250"/>
        <a:ext cx="45720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533400</xdr:colOff>
      <xdr:row>30</xdr:row>
      <xdr:rowOff>114300</xdr:rowOff>
    </xdr:from>
    <xdr:to>
      <xdr:col>10</xdr:col>
      <xdr:colOff>533400</xdr:colOff>
      <xdr:row>42</xdr:row>
      <xdr:rowOff>180975</xdr:rowOff>
    </xdr:to>
    <xdr:graphicFrame macro="">
      <xdr:nvGraphicFramePr>
        <xdr:cNvPr id="5" name="Gráfico 4"/>
        <xdr:cNvGraphicFramePr/>
      </xdr:nvGraphicFramePr>
      <xdr:xfrm>
        <a:off x="4114800" y="6505575"/>
        <a:ext cx="45720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476250</xdr:colOff>
      <xdr:row>43</xdr:row>
      <xdr:rowOff>352425</xdr:rowOff>
    </xdr:from>
    <xdr:to>
      <xdr:col>10</xdr:col>
      <xdr:colOff>533400</xdr:colOff>
      <xdr:row>54</xdr:row>
      <xdr:rowOff>171450</xdr:rowOff>
    </xdr:to>
    <xdr:graphicFrame macro="">
      <xdr:nvGraphicFramePr>
        <xdr:cNvPr id="2" name="Gráfico 1"/>
        <xdr:cNvGraphicFramePr/>
      </xdr:nvGraphicFramePr>
      <xdr:xfrm>
        <a:off x="4057650" y="9229725"/>
        <a:ext cx="462915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161925</xdr:rowOff>
    </xdr:from>
    <xdr:to>
      <xdr:col>8</xdr:col>
      <xdr:colOff>114300</xdr:colOff>
      <xdr:row>24</xdr:row>
      <xdr:rowOff>66675</xdr:rowOff>
    </xdr:to>
    <xdr:graphicFrame macro="">
      <xdr:nvGraphicFramePr>
        <xdr:cNvPr id="2" name="Gráfico 1"/>
        <xdr:cNvGraphicFramePr/>
      </xdr:nvGraphicFramePr>
      <xdr:xfrm>
        <a:off x="1905000" y="1857375"/>
        <a:ext cx="439102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45"/>
  <sheetViews>
    <sheetView tabSelected="1" workbookViewId="0" topLeftCell="A1">
      <selection activeCell="D17" sqref="D17"/>
    </sheetView>
  </sheetViews>
  <sheetFormatPr defaultColWidth="11.421875" defaultRowHeight="15"/>
  <cols>
    <col min="1" max="1" width="5.00390625" style="0" customWidth="1"/>
    <col min="2" max="2" width="11.421875" style="0" hidden="1" customWidth="1"/>
    <col min="3" max="3" width="37.28125" style="0" customWidth="1"/>
    <col min="4" max="4" width="30.00390625" style="0" customWidth="1"/>
    <col min="5" max="5" width="23.57421875" style="0" customWidth="1"/>
    <col min="6" max="6" width="15.7109375" style="0" customWidth="1"/>
    <col min="7" max="7" width="15.00390625" style="0" customWidth="1"/>
  </cols>
  <sheetData>
    <row r="1" ht="8.25" customHeight="1"/>
    <row r="2" ht="15" hidden="1"/>
    <row r="3" spans="3:7" ht="18.75">
      <c r="C3" s="65" t="s">
        <v>45</v>
      </c>
      <c r="D3" s="65"/>
      <c r="E3" s="65"/>
      <c r="F3" s="65"/>
      <c r="G3" s="65"/>
    </row>
    <row r="4" spans="10:15" ht="0.75" customHeight="1" thickBot="1">
      <c r="J4" s="66"/>
      <c r="K4" s="66"/>
      <c r="L4" s="66"/>
      <c r="M4" s="66"/>
      <c r="N4" s="66"/>
      <c r="O4" s="66"/>
    </row>
    <row r="5" spans="3:7" ht="15">
      <c r="C5" s="7"/>
      <c r="D5" s="8"/>
      <c r="E5" s="8" t="s">
        <v>12</v>
      </c>
      <c r="F5" s="25" t="s">
        <v>30</v>
      </c>
      <c r="G5" s="26" t="s">
        <v>32</v>
      </c>
    </row>
    <row r="6" spans="3:7" ht="15.75" thickBot="1">
      <c r="C6" s="27" t="s">
        <v>2</v>
      </c>
      <c r="D6" s="28" t="s">
        <v>7</v>
      </c>
      <c r="E6" s="29" t="s">
        <v>13</v>
      </c>
      <c r="F6" s="30"/>
      <c r="G6" s="31" t="s">
        <v>33</v>
      </c>
    </row>
    <row r="7" spans="3:7" ht="15">
      <c r="C7" s="18" t="s">
        <v>3</v>
      </c>
      <c r="D7" s="19"/>
      <c r="E7" s="20"/>
      <c r="F7" s="19"/>
      <c r="G7" s="21"/>
    </row>
    <row r="8" spans="3:7" ht="15">
      <c r="C8" s="9" t="s">
        <v>6</v>
      </c>
      <c r="D8" s="5" t="s">
        <v>10</v>
      </c>
      <c r="E8" s="17" t="s">
        <v>15</v>
      </c>
      <c r="F8" s="4">
        <v>99.9</v>
      </c>
      <c r="G8" s="22" t="s">
        <v>0</v>
      </c>
    </row>
    <row r="9" spans="3:7" ht="15">
      <c r="C9" s="9"/>
      <c r="D9" s="5"/>
      <c r="E9" s="17"/>
      <c r="F9" s="4"/>
      <c r="G9" s="22"/>
    </row>
    <row r="10" spans="3:7" ht="15">
      <c r="C10" s="48" t="s">
        <v>46</v>
      </c>
      <c r="D10" s="43"/>
      <c r="E10" s="45"/>
      <c r="F10" s="43">
        <f>F8</f>
        <v>99.9</v>
      </c>
      <c r="G10" s="46"/>
    </row>
    <row r="11" spans="3:7" ht="15">
      <c r="C11" s="9" t="s">
        <v>4</v>
      </c>
      <c r="D11" s="5" t="s">
        <v>11</v>
      </c>
      <c r="E11" s="17" t="s">
        <v>14</v>
      </c>
      <c r="F11" s="4">
        <v>97.2</v>
      </c>
      <c r="G11" s="22" t="s">
        <v>0</v>
      </c>
    </row>
    <row r="12" spans="3:7" ht="15">
      <c r="C12" s="9"/>
      <c r="D12" s="4" t="s">
        <v>16</v>
      </c>
      <c r="E12" s="4" t="s">
        <v>15</v>
      </c>
      <c r="F12" s="4">
        <v>97.2</v>
      </c>
      <c r="G12" s="22" t="s">
        <v>0</v>
      </c>
    </row>
    <row r="13" spans="3:7" ht="15">
      <c r="C13" s="9" t="s">
        <v>68</v>
      </c>
      <c r="D13" s="4" t="s">
        <v>17</v>
      </c>
      <c r="E13" s="4" t="s">
        <v>15</v>
      </c>
      <c r="F13" s="4">
        <v>97.2</v>
      </c>
      <c r="G13" s="22" t="s">
        <v>0</v>
      </c>
    </row>
    <row r="14" spans="3:7" ht="15">
      <c r="C14" s="10"/>
      <c r="D14" s="4" t="s">
        <v>17</v>
      </c>
      <c r="E14" s="4" t="s">
        <v>15</v>
      </c>
      <c r="F14" s="4">
        <v>97.2</v>
      </c>
      <c r="G14" s="22" t="s">
        <v>0</v>
      </c>
    </row>
    <row r="15" spans="3:7" ht="15">
      <c r="C15" s="10"/>
      <c r="D15" s="4" t="s">
        <v>16</v>
      </c>
      <c r="E15" s="5" t="s">
        <v>15</v>
      </c>
      <c r="F15" s="4">
        <v>97.2</v>
      </c>
      <c r="G15" s="22" t="s">
        <v>0</v>
      </c>
    </row>
    <row r="16" spans="3:7" ht="15">
      <c r="C16" s="10"/>
      <c r="D16" s="5" t="s">
        <v>19</v>
      </c>
      <c r="E16" s="5" t="s">
        <v>15</v>
      </c>
      <c r="F16" s="4">
        <v>97.2</v>
      </c>
      <c r="G16" s="22" t="s">
        <v>0</v>
      </c>
    </row>
    <row r="17" spans="3:7" s="15" customFormat="1" ht="15">
      <c r="C17" s="48" t="s">
        <v>47</v>
      </c>
      <c r="D17" s="43"/>
      <c r="E17" s="43"/>
      <c r="F17" s="49">
        <f>(F11+F12+F13+F14+F15+F16)/6</f>
        <v>97.2</v>
      </c>
      <c r="G17" s="50"/>
    </row>
    <row r="18" spans="3:10" ht="15">
      <c r="C18" s="9" t="s">
        <v>5</v>
      </c>
      <c r="D18" s="4" t="s">
        <v>8</v>
      </c>
      <c r="E18" s="17" t="s">
        <v>14</v>
      </c>
      <c r="F18" s="1">
        <v>99.5</v>
      </c>
      <c r="G18" s="52" t="s">
        <v>0</v>
      </c>
      <c r="J18" s="14"/>
    </row>
    <row r="19" spans="3:10" ht="15">
      <c r="C19" s="9"/>
      <c r="D19" s="5" t="s">
        <v>20</v>
      </c>
      <c r="E19" s="17" t="s">
        <v>15</v>
      </c>
      <c r="F19" s="4">
        <v>99.5</v>
      </c>
      <c r="G19" s="53" t="s">
        <v>0</v>
      </c>
      <c r="J19" s="14"/>
    </row>
    <row r="20" spans="3:10" ht="15">
      <c r="C20" s="9"/>
      <c r="D20" s="4" t="s">
        <v>9</v>
      </c>
      <c r="E20" s="17" t="s">
        <v>14</v>
      </c>
      <c r="F20" s="4">
        <v>99.5</v>
      </c>
      <c r="G20" s="53" t="s">
        <v>0</v>
      </c>
      <c r="J20" s="14"/>
    </row>
    <row r="21" spans="3:7" ht="15">
      <c r="C21" s="9"/>
      <c r="D21" s="5" t="s">
        <v>9</v>
      </c>
      <c r="E21" s="17" t="s">
        <v>15</v>
      </c>
      <c r="F21" s="4">
        <v>99.5</v>
      </c>
      <c r="G21" s="53" t="s">
        <v>0</v>
      </c>
    </row>
    <row r="22" spans="3:7" ht="15">
      <c r="C22" s="9" t="s">
        <v>34</v>
      </c>
      <c r="D22" s="5" t="s">
        <v>19</v>
      </c>
      <c r="E22" s="17" t="s">
        <v>14</v>
      </c>
      <c r="F22" s="4">
        <v>99.5</v>
      </c>
      <c r="G22" s="53" t="s">
        <v>0</v>
      </c>
    </row>
    <row r="23" spans="3:7" ht="15">
      <c r="C23" s="10"/>
      <c r="D23" s="5" t="s">
        <v>21</v>
      </c>
      <c r="E23" s="17" t="s">
        <v>14</v>
      </c>
      <c r="F23" s="4">
        <v>99.5</v>
      </c>
      <c r="G23" s="53" t="s">
        <v>0</v>
      </c>
    </row>
    <row r="24" spans="3:7" ht="15">
      <c r="C24" s="10"/>
      <c r="D24" s="5" t="s">
        <v>22</v>
      </c>
      <c r="E24" s="17" t="s">
        <v>15</v>
      </c>
      <c r="F24" s="4">
        <v>99.5</v>
      </c>
      <c r="G24" s="53" t="s">
        <v>0</v>
      </c>
    </row>
    <row r="25" spans="3:7" ht="15">
      <c r="C25" s="10"/>
      <c r="D25" s="5" t="s">
        <v>23</v>
      </c>
      <c r="E25" s="17" t="s">
        <v>15</v>
      </c>
      <c r="F25" s="4">
        <v>99.5</v>
      </c>
      <c r="G25" s="53" t="s">
        <v>0</v>
      </c>
    </row>
    <row r="26" spans="3:7" ht="15">
      <c r="C26" s="10"/>
      <c r="D26" s="5" t="s">
        <v>16</v>
      </c>
      <c r="E26" s="17" t="s">
        <v>14</v>
      </c>
      <c r="F26" s="4">
        <v>99.5</v>
      </c>
      <c r="G26" s="53" t="s">
        <v>0</v>
      </c>
    </row>
    <row r="27" spans="3:7" ht="15">
      <c r="C27" s="10"/>
      <c r="D27" s="5" t="s">
        <v>9</v>
      </c>
      <c r="E27" s="17" t="s">
        <v>15</v>
      </c>
      <c r="F27" s="4">
        <v>99.5</v>
      </c>
      <c r="G27" s="53" t="s">
        <v>0</v>
      </c>
    </row>
    <row r="28" spans="3:7" ht="15">
      <c r="C28" s="10"/>
      <c r="D28" s="5" t="s">
        <v>9</v>
      </c>
      <c r="E28" s="17" t="s">
        <v>24</v>
      </c>
      <c r="F28" s="4">
        <v>99.5</v>
      </c>
      <c r="G28" s="53" t="s">
        <v>0</v>
      </c>
    </row>
    <row r="29" spans="3:7" ht="15">
      <c r="C29" s="10"/>
      <c r="D29" s="12" t="s">
        <v>25</v>
      </c>
      <c r="E29" s="51" t="s">
        <v>24</v>
      </c>
      <c r="F29" s="2">
        <v>85.4</v>
      </c>
      <c r="G29" s="54" t="s">
        <v>1</v>
      </c>
    </row>
    <row r="30" spans="3:7" ht="15">
      <c r="C30" s="47" t="s">
        <v>48</v>
      </c>
      <c r="D30" s="37"/>
      <c r="E30" s="56"/>
      <c r="F30" s="37">
        <f>(F18+F19+F20+F21+F22+F23+F24+F25+F26+F27+F28+F29)/12</f>
        <v>98.325</v>
      </c>
      <c r="G30" s="57"/>
    </row>
    <row r="31" spans="3:7" ht="15">
      <c r="C31" s="9" t="s">
        <v>26</v>
      </c>
      <c r="D31" s="5" t="s">
        <v>27</v>
      </c>
      <c r="E31" s="5" t="s">
        <v>24</v>
      </c>
      <c r="F31" s="60">
        <v>94.46</v>
      </c>
      <c r="G31" s="23" t="s">
        <v>1</v>
      </c>
    </row>
    <row r="32" spans="3:7" ht="15">
      <c r="C32" s="10"/>
      <c r="D32" s="5" t="s">
        <v>28</v>
      </c>
      <c r="E32" s="5" t="s">
        <v>24</v>
      </c>
      <c r="F32" s="61">
        <v>98.75</v>
      </c>
      <c r="G32" s="22" t="s">
        <v>0</v>
      </c>
    </row>
    <row r="33" spans="3:7" ht="15">
      <c r="C33" s="9" t="s">
        <v>35</v>
      </c>
      <c r="D33" s="5" t="s">
        <v>29</v>
      </c>
      <c r="E33" s="5" t="s">
        <v>24</v>
      </c>
      <c r="F33" s="61">
        <v>96.94</v>
      </c>
      <c r="G33" s="22" t="s">
        <v>0</v>
      </c>
    </row>
    <row r="34" spans="3:7" ht="15" hidden="1">
      <c r="C34" s="10"/>
      <c r="D34" s="5"/>
      <c r="E34" s="5"/>
      <c r="F34" s="61"/>
      <c r="G34" s="22"/>
    </row>
    <row r="35" spans="3:7" ht="15">
      <c r="C35" s="9" t="s">
        <v>63</v>
      </c>
      <c r="D35" s="5" t="s">
        <v>29</v>
      </c>
      <c r="E35" s="5" t="s">
        <v>24</v>
      </c>
      <c r="F35" s="61">
        <v>93.55</v>
      </c>
      <c r="G35" s="22" t="s">
        <v>1</v>
      </c>
    </row>
    <row r="36" spans="3:7" ht="15">
      <c r="C36" s="10"/>
      <c r="D36" s="5" t="s">
        <v>29</v>
      </c>
      <c r="E36" s="5" t="s">
        <v>24</v>
      </c>
      <c r="F36" s="61">
        <v>93.83</v>
      </c>
      <c r="G36" s="22" t="s">
        <v>1</v>
      </c>
    </row>
    <row r="37" spans="3:7" ht="15.75" thickBot="1">
      <c r="C37" s="10"/>
      <c r="D37" s="4" t="s">
        <v>29</v>
      </c>
      <c r="E37" s="4" t="s">
        <v>24</v>
      </c>
      <c r="F37" s="62">
        <v>94.33</v>
      </c>
      <c r="G37" s="24" t="s">
        <v>1</v>
      </c>
    </row>
    <row r="38" spans="3:7" ht="15.75" thickBot="1">
      <c r="C38" s="63" t="s">
        <v>49</v>
      </c>
      <c r="D38" s="30"/>
      <c r="E38" s="30"/>
      <c r="F38" s="30">
        <f>(F31+F32+F33+F35+F36+F37)/6</f>
        <v>95.31</v>
      </c>
      <c r="G38" s="64"/>
    </row>
    <row r="42" spans="9:10" ht="15">
      <c r="I42" s="58"/>
      <c r="J42" s="59"/>
    </row>
    <row r="43" spans="3:10" ht="15">
      <c r="C43" t="s">
        <v>31</v>
      </c>
      <c r="J43" s="59"/>
    </row>
    <row r="45" ht="15">
      <c r="I45" s="59"/>
    </row>
  </sheetData>
  <mergeCells count="2">
    <mergeCell ref="C3:G3"/>
    <mergeCell ref="J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1"/>
  <sheetViews>
    <sheetView workbookViewId="0" topLeftCell="B1">
      <selection activeCell="M20" sqref="M20"/>
    </sheetView>
  </sheetViews>
  <sheetFormatPr defaultColWidth="11.421875" defaultRowHeight="15"/>
  <cols>
    <col min="1" max="1" width="21.140625" style="0" customWidth="1"/>
    <col min="2" max="2" width="40.8515625" style="0" customWidth="1"/>
    <col min="3" max="3" width="13.140625" style="0" customWidth="1"/>
    <col min="5" max="5" width="22.28125" style="0" customWidth="1"/>
  </cols>
  <sheetData>
    <row r="7" spans="2:3" ht="15">
      <c r="B7" s="41" t="s">
        <v>38</v>
      </c>
      <c r="C7" s="41" t="s">
        <v>30</v>
      </c>
    </row>
    <row r="8" spans="2:3" ht="15">
      <c r="B8" s="39" t="s">
        <v>36</v>
      </c>
      <c r="C8" s="38">
        <f>'CONSOLIDADO EVD (2)'!F8</f>
        <v>99.9</v>
      </c>
    </row>
    <row r="9" spans="2:3" ht="15">
      <c r="B9" s="38" t="s">
        <v>37</v>
      </c>
      <c r="C9" s="55">
        <f>'CONSOLIDADO EVD (2)'!F17</f>
        <v>97.2</v>
      </c>
    </row>
    <row r="10" spans="2:3" ht="15">
      <c r="B10" s="38" t="str">
        <f>'CONSOLIDADO EVD (2)'!C30</f>
        <v>TOTAL SECRETARIA GENERAL</v>
      </c>
      <c r="C10" s="55">
        <f>'CONSOLIDADO EVD (2)'!F30</f>
        <v>98.325</v>
      </c>
    </row>
    <row r="11" spans="2:3" ht="15">
      <c r="B11" s="38" t="str">
        <f>'CONSOLIDADO EVD (2)'!C38</f>
        <v>TOTAL DIRECCION GENERAL</v>
      </c>
      <c r="C11" s="40">
        <f>'CONSOLIDADO EVD (2)'!F38</f>
        <v>95.31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54"/>
  <sheetViews>
    <sheetView workbookViewId="0" topLeftCell="A36">
      <selection activeCell="L16" sqref="L16"/>
    </sheetView>
  </sheetViews>
  <sheetFormatPr defaultColWidth="11.421875" defaultRowHeight="15"/>
  <cols>
    <col min="1" max="1" width="5.00390625" style="0" customWidth="1"/>
    <col min="2" max="2" width="11.421875" style="0" hidden="1" customWidth="1"/>
    <col min="3" max="3" width="40.28125" style="0" customWidth="1"/>
    <col min="4" max="4" width="8.421875" style="0" customWidth="1"/>
  </cols>
  <sheetData>
    <row r="5" ht="15">
      <c r="C5" s="32"/>
    </row>
    <row r="6" ht="15.75" thickBot="1"/>
    <row r="7" spans="3:4" ht="15">
      <c r="C7" s="8"/>
      <c r="D7" s="36" t="s">
        <v>44</v>
      </c>
    </row>
    <row r="8" spans="3:4" ht="15">
      <c r="C8" s="6" t="s">
        <v>7</v>
      </c>
      <c r="D8" s="37"/>
    </row>
    <row r="9" spans="3:4" ht="15">
      <c r="C9" s="38" t="s">
        <v>52</v>
      </c>
      <c r="D9" s="38">
        <f>(97.2+95.5)/2</f>
        <v>96.35</v>
      </c>
    </row>
    <row r="10" spans="3:4" ht="15">
      <c r="C10" s="38" t="s">
        <v>54</v>
      </c>
      <c r="D10" s="40">
        <f>(97.2+97.2+99.5)/3</f>
        <v>97.96666666666665</v>
      </c>
    </row>
    <row r="11" spans="3:4" ht="15">
      <c r="C11" s="38" t="s">
        <v>53</v>
      </c>
      <c r="D11" s="38">
        <v>99.5</v>
      </c>
    </row>
    <row r="12" spans="3:4" ht="15">
      <c r="C12" s="42" t="s">
        <v>55</v>
      </c>
      <c r="D12" s="38">
        <v>97.2</v>
      </c>
    </row>
    <row r="13" spans="3:4" ht="15">
      <c r="C13" s="42" t="s">
        <v>56</v>
      </c>
      <c r="D13" s="38">
        <v>85.4</v>
      </c>
    </row>
    <row r="14" spans="3:4" ht="15">
      <c r="C14" s="43" t="s">
        <v>65</v>
      </c>
      <c r="D14" s="44">
        <f>SUM(D9:D13)/5</f>
        <v>95.28333333333333</v>
      </c>
    </row>
    <row r="15" ht="49.5" customHeight="1">
      <c r="D15" s="33"/>
    </row>
    <row r="16" ht="32.25" customHeight="1">
      <c r="D16" s="33"/>
    </row>
    <row r="17" spans="3:4" ht="15">
      <c r="C17" t="s">
        <v>50</v>
      </c>
      <c r="D17" s="33"/>
    </row>
    <row r="18" ht="15.75" thickBot="1">
      <c r="D18" s="33"/>
    </row>
    <row r="19" spans="3:4" ht="15">
      <c r="C19" s="8"/>
      <c r="D19" s="36" t="s">
        <v>44</v>
      </c>
    </row>
    <row r="20" spans="3:4" ht="15">
      <c r="C20" s="6" t="s">
        <v>7</v>
      </c>
      <c r="D20" s="37"/>
    </row>
    <row r="21" spans="3:4" ht="15">
      <c r="C21" s="38" t="s">
        <v>51</v>
      </c>
      <c r="D21" s="38">
        <v>99.5</v>
      </c>
    </row>
    <row r="22" spans="3:4" ht="15">
      <c r="C22" s="38" t="s">
        <v>51</v>
      </c>
      <c r="D22" s="38">
        <v>99.5</v>
      </c>
    </row>
    <row r="23" spans="3:4" ht="15">
      <c r="C23" s="43" t="s">
        <v>64</v>
      </c>
      <c r="D23" s="44">
        <f>(D22+D21)/2</f>
        <v>99.5</v>
      </c>
    </row>
    <row r="24" ht="15">
      <c r="D24" s="33"/>
    </row>
    <row r="25" ht="15">
      <c r="D25" s="33"/>
    </row>
    <row r="26" ht="15">
      <c r="D26" s="33"/>
    </row>
    <row r="27" ht="15">
      <c r="D27" s="33"/>
    </row>
    <row r="32" ht="15.75" thickBot="1"/>
    <row r="33" spans="3:4" ht="15">
      <c r="C33" s="8"/>
      <c r="D33" s="36" t="s">
        <v>44</v>
      </c>
    </row>
    <row r="34" spans="3:4" ht="15">
      <c r="C34" s="6" t="s">
        <v>7</v>
      </c>
      <c r="D34" s="37"/>
    </row>
    <row r="35" spans="3:4" ht="15">
      <c r="C35" s="42" t="s">
        <v>57</v>
      </c>
      <c r="D35" s="38">
        <v>99.5</v>
      </c>
    </row>
    <row r="36" spans="3:4" ht="15">
      <c r="C36" s="42" t="s">
        <v>58</v>
      </c>
      <c r="D36" s="38">
        <v>99.5</v>
      </c>
    </row>
    <row r="37" spans="3:4" ht="15">
      <c r="C37" s="42" t="s">
        <v>59</v>
      </c>
      <c r="D37" s="38">
        <v>98.5</v>
      </c>
    </row>
    <row r="38" spans="3:4" ht="15">
      <c r="C38" s="42" t="s">
        <v>60</v>
      </c>
      <c r="D38" s="38">
        <v>99.5</v>
      </c>
    </row>
    <row r="39" spans="3:4" ht="15">
      <c r="C39" s="42" t="s">
        <v>61</v>
      </c>
      <c r="D39" s="38">
        <v>99.5</v>
      </c>
    </row>
    <row r="40" spans="3:4" ht="15">
      <c r="C40" s="42" t="s">
        <v>62</v>
      </c>
      <c r="D40" s="55">
        <v>98.75</v>
      </c>
    </row>
    <row r="41" spans="3:4" ht="15">
      <c r="C41" s="42" t="s">
        <v>28</v>
      </c>
      <c r="D41" s="55">
        <v>94.46</v>
      </c>
    </row>
    <row r="42" spans="3:4" ht="15">
      <c r="C42" s="43" t="s">
        <v>39</v>
      </c>
      <c r="D42" s="44">
        <f>(D35+D36+D37+D38+D39+D40+D41)/7</f>
        <v>98.53</v>
      </c>
    </row>
    <row r="43" spans="3:4" ht="15">
      <c r="C43" s="34"/>
      <c r="D43" s="3"/>
    </row>
    <row r="44" ht="61.5" customHeight="1" thickBot="1"/>
    <row r="45" spans="3:4" ht="15">
      <c r="C45" s="8"/>
      <c r="D45" s="36" t="s">
        <v>44</v>
      </c>
    </row>
    <row r="46" spans="3:4" ht="15">
      <c r="C46" s="6" t="s">
        <v>7</v>
      </c>
      <c r="D46" s="37"/>
    </row>
    <row r="47" ht="0.75" customHeight="1"/>
    <row r="48" spans="3:4" ht="15">
      <c r="C48" s="42" t="s">
        <v>29</v>
      </c>
      <c r="D48" s="38">
        <v>96.9</v>
      </c>
    </row>
    <row r="49" spans="3:4" ht="15">
      <c r="C49" s="42" t="s">
        <v>29</v>
      </c>
      <c r="D49" s="38">
        <v>93.8</v>
      </c>
    </row>
    <row r="50" spans="3:4" ht="15">
      <c r="C50" s="42" t="s">
        <v>67</v>
      </c>
      <c r="D50" s="38">
        <v>93.6</v>
      </c>
    </row>
    <row r="51" spans="3:4" ht="14.25" customHeight="1">
      <c r="C51" s="42" t="s">
        <v>66</v>
      </c>
      <c r="D51" s="38">
        <v>94.3</v>
      </c>
    </row>
    <row r="52" spans="3:4" ht="15" hidden="1">
      <c r="C52" s="38" t="s">
        <v>29</v>
      </c>
      <c r="D52" s="38"/>
    </row>
    <row r="53" ht="15"/>
    <row r="54" spans="3:4" ht="15">
      <c r="C54" s="35" t="s">
        <v>40</v>
      </c>
      <c r="D54" s="35">
        <f>(D48+D49+D50+D51+D52)/4</f>
        <v>94.64999999999999</v>
      </c>
    </row>
  </sheetData>
  <printOptions/>
  <pageMargins left="0.7" right="0.7" top="0.75" bottom="0.75" header="0.3" footer="0.3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6"/>
  <sheetViews>
    <sheetView workbookViewId="0" topLeftCell="A1">
      <selection activeCell="M14" sqref="M14"/>
    </sheetView>
  </sheetViews>
  <sheetFormatPr defaultColWidth="11.421875" defaultRowHeight="15"/>
  <cols>
    <col min="1" max="1" width="21.7109375" style="0" customWidth="1"/>
    <col min="2" max="2" width="11.421875" style="0" hidden="1" customWidth="1"/>
    <col min="3" max="3" width="30.00390625" style="0" hidden="1" customWidth="1"/>
    <col min="4" max="4" width="16.28125" style="0" hidden="1" customWidth="1"/>
    <col min="5" max="5" width="30.7109375" style="0" customWidth="1"/>
    <col min="6" max="6" width="17.421875" style="0" customWidth="1"/>
  </cols>
  <sheetData>
    <row r="1" ht="8.25" customHeight="1"/>
    <row r="2" ht="15" hidden="1"/>
    <row r="3" spans="3:4" ht="18.75">
      <c r="C3" s="65"/>
      <c r="D3" s="65"/>
    </row>
    <row r="4" spans="7:12" ht="0.75" customHeight="1" thickBot="1">
      <c r="G4" s="66"/>
      <c r="H4" s="66"/>
      <c r="I4" s="66"/>
      <c r="J4" s="66"/>
      <c r="K4" s="66"/>
      <c r="L4" s="66"/>
    </row>
    <row r="5" spans="3:4" ht="15">
      <c r="C5" s="8"/>
      <c r="D5" s="8" t="s">
        <v>12</v>
      </c>
    </row>
    <row r="6" spans="3:4" ht="15.75" thickBot="1">
      <c r="C6" s="28" t="s">
        <v>7</v>
      </c>
      <c r="D6" s="29" t="s">
        <v>13</v>
      </c>
    </row>
    <row r="7" spans="3:6" ht="15">
      <c r="C7" s="19" t="s">
        <v>8</v>
      </c>
      <c r="D7" s="20" t="s">
        <v>14</v>
      </c>
      <c r="E7" s="38" t="s">
        <v>33</v>
      </c>
      <c r="F7" s="38">
        <v>20</v>
      </c>
    </row>
    <row r="8" spans="3:6" ht="15">
      <c r="C8" s="4" t="s">
        <v>9</v>
      </c>
      <c r="D8" s="17" t="s">
        <v>14</v>
      </c>
      <c r="E8" s="38" t="s">
        <v>41</v>
      </c>
      <c r="F8" s="38">
        <v>5</v>
      </c>
    </row>
    <row r="9" spans="3:6" ht="15">
      <c r="C9" s="5" t="s">
        <v>10</v>
      </c>
      <c r="D9" s="17" t="s">
        <v>15</v>
      </c>
      <c r="E9" s="38" t="s">
        <v>42</v>
      </c>
      <c r="F9" s="38">
        <v>0</v>
      </c>
    </row>
    <row r="10" spans="3:6" ht="15">
      <c r="C10" s="5" t="s">
        <v>11</v>
      </c>
      <c r="D10" s="17" t="s">
        <v>14</v>
      </c>
      <c r="E10" s="38" t="s">
        <v>43</v>
      </c>
      <c r="F10" s="38">
        <v>0</v>
      </c>
    </row>
    <row r="11" spans="3:4" ht="15">
      <c r="C11" s="2"/>
      <c r="D11" s="13"/>
    </row>
    <row r="12" spans="3:4" ht="15">
      <c r="C12" s="4" t="s">
        <v>16</v>
      </c>
      <c r="D12" s="4" t="s">
        <v>15</v>
      </c>
    </row>
    <row r="13" spans="3:4" ht="15">
      <c r="C13" s="4" t="s">
        <v>17</v>
      </c>
      <c r="D13" s="4" t="s">
        <v>15</v>
      </c>
    </row>
    <row r="14" spans="3:4" ht="15">
      <c r="C14" s="4" t="s">
        <v>17</v>
      </c>
      <c r="D14" s="4" t="s">
        <v>15</v>
      </c>
    </row>
    <row r="15" spans="3:4" ht="15">
      <c r="C15" s="4" t="s">
        <v>16</v>
      </c>
      <c r="D15" s="5" t="s">
        <v>15</v>
      </c>
    </row>
    <row r="16" spans="3:4" ht="15">
      <c r="C16" s="5" t="s">
        <v>18</v>
      </c>
      <c r="D16" s="5" t="s">
        <v>14</v>
      </c>
    </row>
    <row r="17" spans="3:4" ht="15">
      <c r="C17" s="5" t="s">
        <v>19</v>
      </c>
      <c r="D17" s="5" t="s">
        <v>15</v>
      </c>
    </row>
    <row r="18" spans="3:4" s="15" customFormat="1" ht="15">
      <c r="C18" s="16"/>
      <c r="D18" s="16"/>
    </row>
    <row r="19" spans="3:7" ht="15">
      <c r="C19" s="5" t="s">
        <v>20</v>
      </c>
      <c r="D19" s="5" t="s">
        <v>15</v>
      </c>
      <c r="G19" s="14"/>
    </row>
    <row r="20" spans="3:4" ht="15">
      <c r="C20" s="5" t="s">
        <v>9</v>
      </c>
      <c r="D20" s="5" t="s">
        <v>15</v>
      </c>
    </row>
    <row r="21" spans="3:4" ht="15">
      <c r="C21" s="5" t="s">
        <v>19</v>
      </c>
      <c r="D21" s="5" t="s">
        <v>15</v>
      </c>
    </row>
    <row r="22" spans="3:4" ht="15">
      <c r="C22" s="5" t="s">
        <v>21</v>
      </c>
      <c r="D22" s="5" t="s">
        <v>15</v>
      </c>
    </row>
    <row r="23" spans="3:4" ht="15">
      <c r="C23" s="5" t="s">
        <v>22</v>
      </c>
      <c r="D23" s="5" t="s">
        <v>15</v>
      </c>
    </row>
    <row r="24" spans="3:4" ht="15">
      <c r="C24" s="5" t="s">
        <v>23</v>
      </c>
      <c r="D24" s="5" t="s">
        <v>15</v>
      </c>
    </row>
    <row r="25" spans="3:4" ht="15">
      <c r="C25" s="5" t="s">
        <v>9</v>
      </c>
      <c r="D25" s="5" t="s">
        <v>14</v>
      </c>
    </row>
    <row r="26" spans="3:7" ht="15">
      <c r="C26" s="5" t="s">
        <v>9</v>
      </c>
      <c r="D26" s="5" t="s">
        <v>15</v>
      </c>
      <c r="G26">
        <f>G23-G24</f>
        <v>0</v>
      </c>
    </row>
    <row r="27" spans="3:4" ht="15">
      <c r="C27" s="5" t="s">
        <v>9</v>
      </c>
      <c r="D27" s="5" t="s">
        <v>24</v>
      </c>
    </row>
    <row r="28" spans="3:4" ht="15">
      <c r="C28" s="12" t="s">
        <v>25</v>
      </c>
      <c r="D28" s="12" t="s">
        <v>24</v>
      </c>
    </row>
    <row r="29" spans="3:4" ht="15">
      <c r="C29" s="5" t="s">
        <v>27</v>
      </c>
      <c r="D29" s="5" t="s">
        <v>24</v>
      </c>
    </row>
    <row r="30" spans="3:4" ht="15">
      <c r="C30" s="5" t="s">
        <v>28</v>
      </c>
      <c r="D30" s="5" t="s">
        <v>24</v>
      </c>
    </row>
    <row r="31" spans="3:4" ht="15">
      <c r="C31" s="5" t="s">
        <v>29</v>
      </c>
      <c r="D31" s="5" t="s">
        <v>24</v>
      </c>
    </row>
    <row r="32" spans="3:4" ht="15" hidden="1">
      <c r="C32" s="5"/>
      <c r="D32" s="5"/>
    </row>
    <row r="33" spans="3:4" ht="15">
      <c r="C33" s="5" t="s">
        <v>29</v>
      </c>
      <c r="D33" s="5" t="s">
        <v>24</v>
      </c>
    </row>
    <row r="34" spans="3:4" ht="15">
      <c r="C34" s="5" t="s">
        <v>29</v>
      </c>
      <c r="D34" s="5" t="s">
        <v>24</v>
      </c>
    </row>
    <row r="35" spans="3:4" ht="15">
      <c r="C35" s="5" t="s">
        <v>29</v>
      </c>
      <c r="D35" s="5" t="s">
        <v>24</v>
      </c>
    </row>
    <row r="36" spans="3:4" ht="15.75" thickBot="1">
      <c r="C36" s="11" t="s">
        <v>29</v>
      </c>
      <c r="D36" s="11" t="s">
        <v>24</v>
      </c>
    </row>
  </sheetData>
  <mergeCells count="2">
    <mergeCell ref="C3:D3"/>
    <mergeCell ref="G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Mila Niño Hernandez</dc:creator>
  <cp:keywords/>
  <dc:description/>
  <cp:lastModifiedBy>Adriana Guerrero</cp:lastModifiedBy>
  <cp:lastPrinted>2017-03-02T20:40:49Z</cp:lastPrinted>
  <dcterms:created xsi:type="dcterms:W3CDTF">2016-08-29T20:41:46Z</dcterms:created>
  <dcterms:modified xsi:type="dcterms:W3CDTF">2018-05-23T16:38:10Z</dcterms:modified>
  <cp:category/>
  <cp:version/>
  <cp:contentType/>
  <cp:contentStatus/>
</cp:coreProperties>
</file>